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EWU_budget_balance" sheetId="1" r:id="rId1"/>
    <sheet name="EWS_budget_balance" sheetId="4" r:id="rId2"/>
    <sheet name="EWU_debt_ratio" sheetId="2" r:id="rId3"/>
    <sheet name="EWS_debt_ratio" sheetId="3" r:id="rId4"/>
  </sheets>
  <definedNames>
    <definedName name="weoreptc__1" localSheetId="1">EWS_budget_balance!$A$1:$AI$45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3" l="1"/>
  <c r="V23" i="2"/>
  <c r="X114" i="1"/>
  <c r="S113" i="4"/>
  <c r="B71" i="1"/>
  <c r="B115" i="1" l="1"/>
  <c r="B114" i="4" l="1"/>
  <c r="B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U117" i="1" s="1"/>
  <c r="B115" i="4"/>
  <c r="B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P94" i="3"/>
  <c r="O112" i="3"/>
  <c r="N112" i="3"/>
  <c r="N111" i="3"/>
  <c r="N110" i="3"/>
  <c r="M112" i="3"/>
  <c r="M111" i="3"/>
  <c r="M110" i="3"/>
  <c r="M109" i="3"/>
  <c r="L112" i="3"/>
  <c r="L111" i="3"/>
  <c r="L110" i="3"/>
  <c r="L109" i="3"/>
  <c r="L108" i="3"/>
  <c r="L107" i="3"/>
  <c r="L106" i="3"/>
  <c r="K112" i="3"/>
  <c r="K111" i="3"/>
  <c r="K110" i="3"/>
  <c r="K109" i="3"/>
  <c r="K108" i="3"/>
  <c r="K107" i="3"/>
  <c r="K106" i="3"/>
  <c r="K105" i="3"/>
  <c r="K104" i="3"/>
  <c r="J112" i="3"/>
  <c r="J111" i="3"/>
  <c r="J110" i="3"/>
  <c r="J109" i="3"/>
  <c r="J108" i="3"/>
  <c r="J107" i="3"/>
  <c r="J106" i="3"/>
  <c r="J105" i="3"/>
  <c r="J104" i="3"/>
  <c r="J103" i="3"/>
  <c r="I112" i="3"/>
  <c r="H112" i="3"/>
  <c r="G112" i="3"/>
  <c r="F112" i="3"/>
  <c r="E112" i="3"/>
  <c r="D112" i="3"/>
  <c r="C112" i="3"/>
  <c r="B112" i="3"/>
  <c r="I111" i="3"/>
  <c r="H111" i="3"/>
  <c r="G111" i="3"/>
  <c r="F111" i="3"/>
  <c r="E111" i="3"/>
  <c r="D111" i="3"/>
  <c r="C111" i="3"/>
  <c r="B111" i="3"/>
  <c r="I110" i="3"/>
  <c r="H110" i="3"/>
  <c r="G110" i="3"/>
  <c r="F110" i="3"/>
  <c r="E110" i="3"/>
  <c r="D110" i="3"/>
  <c r="C110" i="3"/>
  <c r="B110" i="3"/>
  <c r="I109" i="3"/>
  <c r="H109" i="3"/>
  <c r="G109" i="3"/>
  <c r="F109" i="3"/>
  <c r="E109" i="3"/>
  <c r="D109" i="3"/>
  <c r="C109" i="3"/>
  <c r="B109" i="3"/>
  <c r="I108" i="3"/>
  <c r="H108" i="3"/>
  <c r="G108" i="3"/>
  <c r="F108" i="3"/>
  <c r="E108" i="3"/>
  <c r="D108" i="3"/>
  <c r="C108" i="3"/>
  <c r="B108" i="3"/>
  <c r="I107" i="3"/>
  <c r="H107" i="3"/>
  <c r="G107" i="3"/>
  <c r="F107" i="3"/>
  <c r="E107" i="3"/>
  <c r="D107" i="3"/>
  <c r="C107" i="3"/>
  <c r="B107" i="3"/>
  <c r="I106" i="3"/>
  <c r="H106" i="3"/>
  <c r="G106" i="3"/>
  <c r="F106" i="3"/>
  <c r="E106" i="3"/>
  <c r="D106" i="3"/>
  <c r="C106" i="3"/>
  <c r="B106" i="3"/>
  <c r="I105" i="3"/>
  <c r="H105" i="3"/>
  <c r="G105" i="3"/>
  <c r="F105" i="3"/>
  <c r="E105" i="3"/>
  <c r="D105" i="3"/>
  <c r="C105" i="3"/>
  <c r="B105" i="3"/>
  <c r="I104" i="3"/>
  <c r="H104" i="3"/>
  <c r="G104" i="3"/>
  <c r="F104" i="3"/>
  <c r="E104" i="3"/>
  <c r="D104" i="3"/>
  <c r="C104" i="3"/>
  <c r="B104" i="3"/>
  <c r="I103" i="3"/>
  <c r="H103" i="3"/>
  <c r="G103" i="3"/>
  <c r="F103" i="3"/>
  <c r="E103" i="3"/>
  <c r="D103" i="3"/>
  <c r="C103" i="3"/>
  <c r="B103" i="3"/>
  <c r="I102" i="3"/>
  <c r="H102" i="3"/>
  <c r="G102" i="3"/>
  <c r="F102" i="3"/>
  <c r="E102" i="3"/>
  <c r="D102" i="3"/>
  <c r="C102" i="3"/>
  <c r="B102" i="3"/>
  <c r="I101" i="3"/>
  <c r="H101" i="3"/>
  <c r="G101" i="3"/>
  <c r="F101" i="3"/>
  <c r="E101" i="3"/>
  <c r="D101" i="3"/>
  <c r="C101" i="3"/>
  <c r="B101" i="3"/>
  <c r="I100" i="3"/>
  <c r="H100" i="3"/>
  <c r="G100" i="3"/>
  <c r="F100" i="3"/>
  <c r="E100" i="3"/>
  <c r="D100" i="3"/>
  <c r="C100" i="3"/>
  <c r="B100" i="3"/>
  <c r="I99" i="3"/>
  <c r="H99" i="3"/>
  <c r="G99" i="3"/>
  <c r="F99" i="3"/>
  <c r="E99" i="3"/>
  <c r="D99" i="3"/>
  <c r="C99" i="3"/>
  <c r="B99" i="3"/>
  <c r="I98" i="3"/>
  <c r="H98" i="3"/>
  <c r="G98" i="3"/>
  <c r="F98" i="3"/>
  <c r="E98" i="3"/>
  <c r="D98" i="3"/>
  <c r="C98" i="3"/>
  <c r="B98" i="3"/>
  <c r="I97" i="3"/>
  <c r="H97" i="3"/>
  <c r="G97" i="3"/>
  <c r="F97" i="3"/>
  <c r="E97" i="3"/>
  <c r="D97" i="3"/>
  <c r="C97" i="3"/>
  <c r="B97" i="3"/>
  <c r="I96" i="3"/>
  <c r="H96" i="3"/>
  <c r="G96" i="3"/>
  <c r="F96" i="3"/>
  <c r="E96" i="3"/>
  <c r="D96" i="3"/>
  <c r="C96" i="3"/>
  <c r="B96" i="3"/>
  <c r="I95" i="3"/>
  <c r="H95" i="3"/>
  <c r="G95" i="3"/>
  <c r="F95" i="3"/>
  <c r="E95" i="3"/>
  <c r="D95" i="3"/>
  <c r="C95" i="3"/>
  <c r="B95" i="3"/>
  <c r="I94" i="3"/>
  <c r="H94" i="3"/>
  <c r="G94" i="3"/>
  <c r="F94" i="3"/>
  <c r="E94" i="3"/>
  <c r="D94" i="3"/>
  <c r="C94" i="3"/>
  <c r="B94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U23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23" i="1" s="1"/>
  <c r="V3" i="1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23" i="4" s="1"/>
  <c r="B90" i="3"/>
  <c r="B91" i="2"/>
  <c r="B91" i="1"/>
  <c r="P23" i="3" l="1"/>
  <c r="B50" i="4" l="1"/>
  <c r="C67" i="1" l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B68" i="1"/>
  <c r="U68" i="1" s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B67" i="1"/>
  <c r="U67" i="1" l="1"/>
  <c r="B66" i="1" l="1"/>
  <c r="U66" i="1" s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U45" i="1"/>
  <c r="B90" i="1" s="1"/>
  <c r="U44" i="1"/>
  <c r="B89" i="1" s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5" i="4"/>
  <c r="L65" i="4"/>
  <c r="K65" i="4"/>
  <c r="J65" i="4"/>
  <c r="I65" i="4"/>
  <c r="H65" i="4"/>
  <c r="G65" i="4"/>
  <c r="F65" i="4"/>
  <c r="E65" i="4"/>
  <c r="D65" i="4"/>
  <c r="C65" i="4"/>
  <c r="B65" i="4"/>
  <c r="L64" i="4"/>
  <c r="K64" i="4"/>
  <c r="J64" i="4"/>
  <c r="I64" i="4"/>
  <c r="H64" i="4"/>
  <c r="G64" i="4"/>
  <c r="F64" i="4"/>
  <c r="E64" i="4"/>
  <c r="D64" i="4"/>
  <c r="C64" i="4"/>
  <c r="B64" i="4"/>
  <c r="L63" i="4"/>
  <c r="K63" i="4"/>
  <c r="J63" i="4"/>
  <c r="I63" i="4"/>
  <c r="H63" i="4"/>
  <c r="G63" i="4"/>
  <c r="F63" i="4"/>
  <c r="E63" i="4"/>
  <c r="D63" i="4"/>
  <c r="C63" i="4"/>
  <c r="B63" i="4"/>
  <c r="L62" i="4"/>
  <c r="K62" i="4"/>
  <c r="J62" i="4"/>
  <c r="I62" i="4"/>
  <c r="H62" i="4"/>
  <c r="G62" i="4"/>
  <c r="F62" i="4"/>
  <c r="E62" i="4"/>
  <c r="D62" i="4"/>
  <c r="C62" i="4"/>
  <c r="B62" i="4"/>
  <c r="K61" i="4"/>
  <c r="J61" i="4"/>
  <c r="I61" i="4"/>
  <c r="H61" i="4"/>
  <c r="G61" i="4"/>
  <c r="F61" i="4"/>
  <c r="E61" i="4"/>
  <c r="D61" i="4"/>
  <c r="C61" i="4"/>
  <c r="B61" i="4"/>
  <c r="K60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113" i="1" l="1"/>
  <c r="L113" i="1"/>
  <c r="H113" i="1"/>
  <c r="D113" i="1"/>
  <c r="G113" i="1"/>
  <c r="B113" i="1"/>
  <c r="S113" i="1"/>
  <c r="R113" i="1"/>
  <c r="K113" i="1"/>
  <c r="F113" i="1"/>
  <c r="T113" i="1"/>
  <c r="Q113" i="1"/>
  <c r="O113" i="1"/>
  <c r="N113" i="1"/>
  <c r="J113" i="1"/>
  <c r="E113" i="1"/>
  <c r="M113" i="1"/>
  <c r="I113" i="1"/>
  <c r="C113" i="1"/>
  <c r="R112" i="1"/>
  <c r="O112" i="1"/>
  <c r="K112" i="1"/>
  <c r="G112" i="1"/>
  <c r="C112" i="1"/>
  <c r="M112" i="1"/>
  <c r="H112" i="1"/>
  <c r="B112" i="1"/>
  <c r="L112" i="1"/>
  <c r="F112" i="1"/>
  <c r="S112" i="1"/>
  <c r="P112" i="1"/>
  <c r="J112" i="1"/>
  <c r="E112" i="1"/>
  <c r="T112" i="1"/>
  <c r="Q112" i="1"/>
  <c r="N112" i="1"/>
  <c r="I112" i="1"/>
  <c r="D112" i="1"/>
  <c r="P57" i="4"/>
  <c r="B78" i="4" s="1"/>
  <c r="U52" i="1"/>
  <c r="B74" i="1" s="1"/>
  <c r="U50" i="1"/>
  <c r="B72" i="1" s="1"/>
  <c r="U51" i="1"/>
  <c r="B73" i="1" s="1"/>
  <c r="U62" i="1"/>
  <c r="B84" i="1" s="1"/>
  <c r="U53" i="1"/>
  <c r="B75" i="1" s="1"/>
  <c r="U55" i="1"/>
  <c r="B77" i="1" s="1"/>
  <c r="U58" i="1"/>
  <c r="B80" i="1" s="1"/>
  <c r="U63" i="1"/>
  <c r="B85" i="1" s="1"/>
  <c r="U64" i="1"/>
  <c r="B86" i="1" s="1"/>
  <c r="U57" i="1"/>
  <c r="B79" i="1" s="1"/>
  <c r="U65" i="1"/>
  <c r="B87" i="1" s="1"/>
  <c r="U54" i="1"/>
  <c r="B76" i="1" s="1"/>
  <c r="U56" i="1"/>
  <c r="B78" i="1" s="1"/>
  <c r="U59" i="1"/>
  <c r="B81" i="1" s="1"/>
  <c r="U60" i="1"/>
  <c r="B82" i="1" s="1"/>
  <c r="U49" i="1"/>
  <c r="U61" i="1"/>
  <c r="B83" i="1" s="1"/>
  <c r="B88" i="1"/>
  <c r="P66" i="4"/>
  <c r="B87" i="4" s="1"/>
  <c r="P60" i="4"/>
  <c r="B81" i="4" s="1"/>
  <c r="P59" i="4"/>
  <c r="B80" i="4" s="1"/>
  <c r="P64" i="4"/>
  <c r="B85" i="4" s="1"/>
  <c r="P61" i="4"/>
  <c r="B82" i="4" s="1"/>
  <c r="P67" i="4"/>
  <c r="B88" i="4" s="1"/>
  <c r="P62" i="4"/>
  <c r="B83" i="4" s="1"/>
  <c r="P68" i="4"/>
  <c r="B89" i="4" s="1"/>
  <c r="P65" i="4"/>
  <c r="B86" i="4" s="1"/>
  <c r="P50" i="4"/>
  <c r="B71" i="4" s="1"/>
  <c r="P51" i="4"/>
  <c r="B72" i="4" s="1"/>
  <c r="P52" i="4"/>
  <c r="B73" i="4" s="1"/>
  <c r="P53" i="4"/>
  <c r="B74" i="4" s="1"/>
  <c r="P54" i="4"/>
  <c r="B75" i="4" s="1"/>
  <c r="P55" i="4"/>
  <c r="B76" i="4" s="1"/>
  <c r="P56" i="4"/>
  <c r="B77" i="4" s="1"/>
  <c r="P58" i="4"/>
  <c r="B79" i="4" s="1"/>
  <c r="P63" i="4"/>
  <c r="B84" i="4" s="1"/>
  <c r="P68" i="3"/>
  <c r="J68" i="3"/>
  <c r="K68" i="3"/>
  <c r="L68" i="3"/>
  <c r="M68" i="3"/>
  <c r="N68" i="3"/>
  <c r="O68" i="3"/>
  <c r="J67" i="3"/>
  <c r="K67" i="3"/>
  <c r="L67" i="3"/>
  <c r="M67" i="3"/>
  <c r="N67" i="3"/>
  <c r="J66" i="3"/>
  <c r="K66" i="3"/>
  <c r="L66" i="3"/>
  <c r="M66" i="3"/>
  <c r="N66" i="3"/>
  <c r="J65" i="3"/>
  <c r="K65" i="3"/>
  <c r="L65" i="3"/>
  <c r="M65" i="3"/>
  <c r="J64" i="3"/>
  <c r="K64" i="3"/>
  <c r="L64" i="3"/>
  <c r="J63" i="3"/>
  <c r="K63" i="3"/>
  <c r="L63" i="3"/>
  <c r="J62" i="3"/>
  <c r="K62" i="3"/>
  <c r="L62" i="3"/>
  <c r="J61" i="3"/>
  <c r="K61" i="3"/>
  <c r="J60" i="3"/>
  <c r="K60" i="3"/>
  <c r="J59" i="3"/>
  <c r="E51" i="3"/>
  <c r="F51" i="3"/>
  <c r="G51" i="3"/>
  <c r="H51" i="3"/>
  <c r="I51" i="3"/>
  <c r="E52" i="3"/>
  <c r="P52" i="3" s="1"/>
  <c r="F52" i="3"/>
  <c r="G52" i="3"/>
  <c r="H52" i="3"/>
  <c r="I52" i="3"/>
  <c r="E53" i="3"/>
  <c r="F53" i="3"/>
  <c r="G53" i="3"/>
  <c r="H53" i="3"/>
  <c r="I53" i="3"/>
  <c r="E54" i="3"/>
  <c r="F54" i="3"/>
  <c r="G54" i="3"/>
  <c r="P54" i="3" s="1"/>
  <c r="H54" i="3"/>
  <c r="I54" i="3"/>
  <c r="E55" i="3"/>
  <c r="F55" i="3"/>
  <c r="G55" i="3"/>
  <c r="H55" i="3"/>
  <c r="I55" i="3"/>
  <c r="E56" i="3"/>
  <c r="P56" i="3" s="1"/>
  <c r="F56" i="3"/>
  <c r="G56" i="3"/>
  <c r="H56" i="3"/>
  <c r="I56" i="3"/>
  <c r="E57" i="3"/>
  <c r="F57" i="3"/>
  <c r="G57" i="3"/>
  <c r="H57" i="3"/>
  <c r="I57" i="3"/>
  <c r="E58" i="3"/>
  <c r="F58" i="3"/>
  <c r="G58" i="3"/>
  <c r="H58" i="3"/>
  <c r="I58" i="3"/>
  <c r="E59" i="3"/>
  <c r="F59" i="3"/>
  <c r="G59" i="3"/>
  <c r="H59" i="3"/>
  <c r="I59" i="3"/>
  <c r="E60" i="3"/>
  <c r="P60" i="3" s="1"/>
  <c r="F60" i="3"/>
  <c r="G60" i="3"/>
  <c r="H60" i="3"/>
  <c r="I60" i="3"/>
  <c r="E61" i="3"/>
  <c r="F61" i="3"/>
  <c r="G61" i="3"/>
  <c r="H61" i="3"/>
  <c r="I61" i="3"/>
  <c r="E62" i="3"/>
  <c r="F62" i="3"/>
  <c r="G62" i="3"/>
  <c r="H62" i="3"/>
  <c r="I62" i="3"/>
  <c r="E63" i="3"/>
  <c r="F63" i="3"/>
  <c r="G63" i="3"/>
  <c r="H63" i="3"/>
  <c r="I63" i="3"/>
  <c r="E64" i="3"/>
  <c r="F64" i="3"/>
  <c r="G64" i="3"/>
  <c r="H64" i="3"/>
  <c r="I64" i="3"/>
  <c r="E65" i="3"/>
  <c r="F65" i="3"/>
  <c r="G65" i="3"/>
  <c r="H65" i="3"/>
  <c r="I65" i="3"/>
  <c r="E66" i="3"/>
  <c r="F66" i="3"/>
  <c r="G66" i="3"/>
  <c r="H66" i="3"/>
  <c r="I66" i="3"/>
  <c r="E67" i="3"/>
  <c r="F67" i="3"/>
  <c r="G67" i="3"/>
  <c r="H67" i="3"/>
  <c r="I67" i="3"/>
  <c r="E68" i="3"/>
  <c r="F68" i="3"/>
  <c r="G68" i="3"/>
  <c r="H68" i="3"/>
  <c r="I68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50" i="3"/>
  <c r="D50" i="3"/>
  <c r="P50" i="3" s="1"/>
  <c r="E50" i="3"/>
  <c r="F50" i="3"/>
  <c r="G50" i="3"/>
  <c r="H50" i="3"/>
  <c r="I50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P53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71" i="2"/>
  <c r="U29" i="2"/>
  <c r="U26" i="2"/>
  <c r="U27" i="2"/>
  <c r="U28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S66" i="2"/>
  <c r="T66" i="2"/>
  <c r="T65" i="2"/>
  <c r="R65" i="2"/>
  <c r="S65" i="2"/>
  <c r="R66" i="2"/>
  <c r="S64" i="2"/>
  <c r="R62" i="2"/>
  <c r="R63" i="2"/>
  <c r="R64" i="2"/>
  <c r="R61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Q59" i="2"/>
  <c r="P59" i="2"/>
  <c r="O59" i="2"/>
  <c r="O60" i="2"/>
  <c r="O61" i="2"/>
  <c r="O62" i="2"/>
  <c r="O63" i="2"/>
  <c r="O64" i="2"/>
  <c r="O65" i="2"/>
  <c r="O66" i="2"/>
  <c r="N58" i="2"/>
  <c r="O58" i="2"/>
  <c r="P58" i="2"/>
  <c r="N59" i="2"/>
  <c r="N60" i="2"/>
  <c r="N61" i="2"/>
  <c r="N62" i="2"/>
  <c r="N63" i="2"/>
  <c r="N64" i="2"/>
  <c r="N65" i="2"/>
  <c r="N66" i="2"/>
  <c r="N57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51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49" i="2"/>
  <c r="D49" i="2"/>
  <c r="E49" i="2"/>
  <c r="F49" i="2"/>
  <c r="G49" i="2"/>
  <c r="H49" i="2"/>
  <c r="I49" i="2"/>
  <c r="J49" i="2"/>
  <c r="K49" i="2"/>
  <c r="L49" i="2"/>
  <c r="B50" i="2"/>
  <c r="U50" i="2" s="1"/>
  <c r="B51" i="2"/>
  <c r="U51" i="2" s="1"/>
  <c r="B52" i="2"/>
  <c r="U52" i="2" s="1"/>
  <c r="B53" i="2"/>
  <c r="U53" i="2" s="1"/>
  <c r="B54" i="2"/>
  <c r="U54" i="2" s="1"/>
  <c r="B55" i="2"/>
  <c r="U55" i="2" s="1"/>
  <c r="B56" i="2"/>
  <c r="U56" i="2" s="1"/>
  <c r="B57" i="2"/>
  <c r="U57" i="2" s="1"/>
  <c r="B58" i="2"/>
  <c r="U58" i="2" s="1"/>
  <c r="B59" i="2"/>
  <c r="U59" i="2" s="1"/>
  <c r="B60" i="2"/>
  <c r="U60" i="2" s="1"/>
  <c r="B61" i="2"/>
  <c r="U61" i="2" s="1"/>
  <c r="B62" i="2"/>
  <c r="U62" i="2" s="1"/>
  <c r="B63" i="2"/>
  <c r="U63" i="2" s="1"/>
  <c r="B64" i="2"/>
  <c r="U64" i="2" s="1"/>
  <c r="B65" i="2"/>
  <c r="U65" i="2" s="1"/>
  <c r="B66" i="2"/>
  <c r="U66" i="2" s="1"/>
  <c r="B49" i="2"/>
  <c r="U49" i="2" s="1"/>
  <c r="K115" i="4" l="1"/>
  <c r="G115" i="4"/>
  <c r="C115" i="4"/>
  <c r="N115" i="4"/>
  <c r="J115" i="4"/>
  <c r="F115" i="4"/>
  <c r="M115" i="4"/>
  <c r="I115" i="4"/>
  <c r="E115" i="4"/>
  <c r="L115" i="4"/>
  <c r="H115" i="4"/>
  <c r="D115" i="4"/>
  <c r="B90" i="4"/>
  <c r="I106" i="1"/>
  <c r="E106" i="1"/>
  <c r="M106" i="1"/>
  <c r="J106" i="1"/>
  <c r="D106" i="1"/>
  <c r="R106" i="1"/>
  <c r="H106" i="1"/>
  <c r="C106" i="1"/>
  <c r="L106" i="1"/>
  <c r="G106" i="1"/>
  <c r="B106" i="1"/>
  <c r="Q106" i="1"/>
  <c r="P106" i="1"/>
  <c r="O106" i="1"/>
  <c r="N106" i="1"/>
  <c r="K106" i="1"/>
  <c r="F106" i="1"/>
  <c r="I98" i="1"/>
  <c r="E98" i="1"/>
  <c r="L98" i="1"/>
  <c r="G98" i="1"/>
  <c r="B98" i="1"/>
  <c r="K98" i="1"/>
  <c r="F98" i="1"/>
  <c r="M98" i="1"/>
  <c r="J98" i="1"/>
  <c r="D98" i="1"/>
  <c r="H98" i="1"/>
  <c r="C98" i="1"/>
  <c r="K94" i="1"/>
  <c r="G94" i="1"/>
  <c r="C94" i="1"/>
  <c r="J94" i="1"/>
  <c r="F94" i="1"/>
  <c r="B94" i="1"/>
  <c r="I94" i="1"/>
  <c r="E94" i="1"/>
  <c r="L94" i="1"/>
  <c r="H94" i="1"/>
  <c r="D94" i="1"/>
  <c r="M99" i="1"/>
  <c r="J99" i="1"/>
  <c r="F99" i="1"/>
  <c r="B99" i="1"/>
  <c r="L99" i="1"/>
  <c r="G99" i="1"/>
  <c r="K99" i="1"/>
  <c r="E99" i="1"/>
  <c r="I99" i="1"/>
  <c r="D99" i="1"/>
  <c r="H99" i="1"/>
  <c r="C99" i="1"/>
  <c r="R108" i="1"/>
  <c r="O108" i="1"/>
  <c r="K108" i="1"/>
  <c r="G108" i="1"/>
  <c r="C108" i="1"/>
  <c r="I108" i="1"/>
  <c r="D108" i="1"/>
  <c r="P108" i="1"/>
  <c r="H108" i="1"/>
  <c r="B108" i="1"/>
  <c r="Q108" i="1"/>
  <c r="N108" i="1"/>
  <c r="L108" i="1"/>
  <c r="F108" i="1"/>
  <c r="M108" i="1"/>
  <c r="J108" i="1"/>
  <c r="E108" i="1"/>
  <c r="Q107" i="1"/>
  <c r="N107" i="1"/>
  <c r="M107" i="1"/>
  <c r="J107" i="1"/>
  <c r="F107" i="1"/>
  <c r="B107" i="1"/>
  <c r="I107" i="1"/>
  <c r="D107" i="1"/>
  <c r="R107" i="1"/>
  <c r="H107" i="1"/>
  <c r="C107" i="1"/>
  <c r="P107" i="1"/>
  <c r="O107" i="1"/>
  <c r="L107" i="1"/>
  <c r="G107" i="1"/>
  <c r="K107" i="1"/>
  <c r="E107" i="1"/>
  <c r="U112" i="1"/>
  <c r="V112" i="1"/>
  <c r="L101" i="1"/>
  <c r="H101" i="1"/>
  <c r="D101" i="1"/>
  <c r="M101" i="1"/>
  <c r="K101" i="1"/>
  <c r="F101" i="1"/>
  <c r="J101" i="1"/>
  <c r="E101" i="1"/>
  <c r="I101" i="1"/>
  <c r="C101" i="1"/>
  <c r="G101" i="1"/>
  <c r="B101" i="1"/>
  <c r="L97" i="1"/>
  <c r="H97" i="1"/>
  <c r="D97" i="1"/>
  <c r="G97" i="1"/>
  <c r="B97" i="1"/>
  <c r="K97" i="1"/>
  <c r="F97" i="1"/>
  <c r="J97" i="1"/>
  <c r="E97" i="1"/>
  <c r="M97" i="1"/>
  <c r="I97" i="1"/>
  <c r="C97" i="1"/>
  <c r="P105" i="1"/>
  <c r="L105" i="1"/>
  <c r="H105" i="1"/>
  <c r="D105" i="1"/>
  <c r="Q105" i="1"/>
  <c r="O105" i="1"/>
  <c r="N105" i="1"/>
  <c r="J105" i="1"/>
  <c r="E105" i="1"/>
  <c r="M105" i="1"/>
  <c r="I105" i="1"/>
  <c r="C105" i="1"/>
  <c r="G105" i="1"/>
  <c r="B105" i="1"/>
  <c r="K105" i="1"/>
  <c r="F105" i="1"/>
  <c r="I110" i="1"/>
  <c r="E110" i="1"/>
  <c r="T110" i="1"/>
  <c r="Q110" i="1"/>
  <c r="P110" i="1"/>
  <c r="O110" i="1"/>
  <c r="N110" i="1"/>
  <c r="H110" i="1"/>
  <c r="C110" i="1"/>
  <c r="M110" i="1"/>
  <c r="L110" i="1"/>
  <c r="G110" i="1"/>
  <c r="B110" i="1"/>
  <c r="K110" i="1"/>
  <c r="F110" i="1"/>
  <c r="S110" i="1"/>
  <c r="R110" i="1"/>
  <c r="J110" i="1"/>
  <c r="D110" i="1"/>
  <c r="N103" i="1"/>
  <c r="M103" i="1"/>
  <c r="J103" i="1"/>
  <c r="F103" i="1"/>
  <c r="B103" i="1"/>
  <c r="K103" i="1"/>
  <c r="E103" i="1"/>
  <c r="P103" i="1"/>
  <c r="O103" i="1"/>
  <c r="I103" i="1"/>
  <c r="D103" i="1"/>
  <c r="H103" i="1"/>
  <c r="C103" i="1"/>
  <c r="L103" i="1"/>
  <c r="G103" i="1"/>
  <c r="K96" i="1"/>
  <c r="G96" i="1"/>
  <c r="C96" i="1"/>
  <c r="M96" i="1"/>
  <c r="H96" i="1"/>
  <c r="B96" i="1"/>
  <c r="L96" i="1"/>
  <c r="F96" i="1"/>
  <c r="J96" i="1"/>
  <c r="E96" i="1"/>
  <c r="I96" i="1"/>
  <c r="D96" i="1"/>
  <c r="U113" i="1"/>
  <c r="V113" i="1"/>
  <c r="P109" i="1"/>
  <c r="L109" i="1"/>
  <c r="H109" i="1"/>
  <c r="D109" i="1"/>
  <c r="S109" i="1"/>
  <c r="R109" i="1"/>
  <c r="I109" i="1"/>
  <c r="C109" i="1"/>
  <c r="Q109" i="1"/>
  <c r="O109" i="1"/>
  <c r="N109" i="1"/>
  <c r="G109" i="1"/>
  <c r="B109" i="1"/>
  <c r="M109" i="1"/>
  <c r="K109" i="1"/>
  <c r="F109" i="1"/>
  <c r="J109" i="1"/>
  <c r="E109" i="1"/>
  <c r="T111" i="1"/>
  <c r="S111" i="1"/>
  <c r="Q111" i="1"/>
  <c r="N111" i="1"/>
  <c r="M111" i="1"/>
  <c r="J111" i="1"/>
  <c r="F111" i="1"/>
  <c r="B111" i="1"/>
  <c r="H111" i="1"/>
  <c r="C111" i="1"/>
  <c r="L111" i="1"/>
  <c r="G111" i="1"/>
  <c r="R111" i="1"/>
  <c r="K111" i="1"/>
  <c r="E111" i="1"/>
  <c r="P111" i="1"/>
  <c r="O111" i="1"/>
  <c r="I111" i="1"/>
  <c r="D111" i="1"/>
  <c r="O104" i="1"/>
  <c r="K104" i="1"/>
  <c r="G104" i="1"/>
  <c r="C104" i="1"/>
  <c r="P104" i="1"/>
  <c r="J104" i="1"/>
  <c r="E104" i="1"/>
  <c r="Q104" i="1"/>
  <c r="N104" i="1"/>
  <c r="I104" i="1"/>
  <c r="D104" i="1"/>
  <c r="M104" i="1"/>
  <c r="H104" i="1"/>
  <c r="B104" i="1"/>
  <c r="L104" i="1"/>
  <c r="F104" i="1"/>
  <c r="I102" i="1"/>
  <c r="E102" i="1"/>
  <c r="K102" i="1"/>
  <c r="F102" i="1"/>
  <c r="J102" i="1"/>
  <c r="D102" i="1"/>
  <c r="N102" i="1"/>
  <c r="H102" i="1"/>
  <c r="C102" i="1"/>
  <c r="M102" i="1"/>
  <c r="L102" i="1"/>
  <c r="G102" i="1"/>
  <c r="B102" i="1"/>
  <c r="K100" i="1"/>
  <c r="G100" i="1"/>
  <c r="C100" i="1"/>
  <c r="L100" i="1"/>
  <c r="F100" i="1"/>
  <c r="M100" i="1"/>
  <c r="J100" i="1"/>
  <c r="E100" i="1"/>
  <c r="I100" i="1"/>
  <c r="D100" i="1"/>
  <c r="H100" i="1"/>
  <c r="B100" i="1"/>
  <c r="J95" i="1"/>
  <c r="H95" i="1"/>
  <c r="D95" i="1"/>
  <c r="L95" i="1"/>
  <c r="G95" i="1"/>
  <c r="C95" i="1"/>
  <c r="K95" i="1"/>
  <c r="F95" i="1"/>
  <c r="B95" i="1"/>
  <c r="I95" i="1"/>
  <c r="E95" i="1"/>
  <c r="G102" i="4"/>
  <c r="C102" i="4"/>
  <c r="D102" i="4"/>
  <c r="F102" i="4"/>
  <c r="B102" i="4"/>
  <c r="H102" i="4"/>
  <c r="I102" i="4"/>
  <c r="E102" i="4"/>
  <c r="G109" i="4"/>
  <c r="C109" i="4"/>
  <c r="M109" i="4"/>
  <c r="J109" i="4"/>
  <c r="D109" i="4"/>
  <c r="F109" i="4"/>
  <c r="B109" i="4"/>
  <c r="L109" i="4"/>
  <c r="H109" i="4"/>
  <c r="K109" i="4"/>
  <c r="I109" i="4"/>
  <c r="E109" i="4"/>
  <c r="G110" i="4"/>
  <c r="C110" i="4"/>
  <c r="H110" i="4"/>
  <c r="K110" i="4"/>
  <c r="F110" i="4"/>
  <c r="B110" i="4"/>
  <c r="M110" i="4"/>
  <c r="L110" i="4"/>
  <c r="J110" i="4"/>
  <c r="I110" i="4"/>
  <c r="E110" i="4"/>
  <c r="N110" i="4"/>
  <c r="D110" i="4"/>
  <c r="G96" i="4"/>
  <c r="C96" i="4"/>
  <c r="F96" i="4"/>
  <c r="B96" i="4"/>
  <c r="H96" i="4"/>
  <c r="I96" i="4"/>
  <c r="E96" i="4"/>
  <c r="D96" i="4"/>
  <c r="L108" i="4"/>
  <c r="J108" i="4"/>
  <c r="G108" i="4"/>
  <c r="C108" i="4"/>
  <c r="K108" i="4"/>
  <c r="F108" i="4"/>
  <c r="B108" i="4"/>
  <c r="D108" i="4"/>
  <c r="I108" i="4"/>
  <c r="E108" i="4"/>
  <c r="H108" i="4"/>
  <c r="G99" i="4"/>
  <c r="C99" i="4"/>
  <c r="D99" i="4"/>
  <c r="F99" i="4"/>
  <c r="B99" i="4"/>
  <c r="H99" i="4"/>
  <c r="I99" i="4"/>
  <c r="E99" i="4"/>
  <c r="G95" i="4"/>
  <c r="C95" i="4"/>
  <c r="H95" i="4"/>
  <c r="F95" i="4"/>
  <c r="B95" i="4"/>
  <c r="D95" i="4"/>
  <c r="I95" i="4"/>
  <c r="E95" i="4"/>
  <c r="G106" i="4"/>
  <c r="C106" i="4"/>
  <c r="D106" i="4"/>
  <c r="K106" i="4"/>
  <c r="F106" i="4"/>
  <c r="B106" i="4"/>
  <c r="H106" i="4"/>
  <c r="L106" i="4"/>
  <c r="J106" i="4"/>
  <c r="I106" i="4"/>
  <c r="E106" i="4"/>
  <c r="G103" i="4"/>
  <c r="C103" i="4"/>
  <c r="H103" i="4"/>
  <c r="J103" i="4"/>
  <c r="F103" i="4"/>
  <c r="B103" i="4"/>
  <c r="I103" i="4"/>
  <c r="E103" i="4"/>
  <c r="D103" i="4"/>
  <c r="G97" i="4"/>
  <c r="C97" i="4"/>
  <c r="D97" i="4"/>
  <c r="F97" i="4"/>
  <c r="B97" i="4"/>
  <c r="I97" i="4"/>
  <c r="E97" i="4"/>
  <c r="H97" i="4"/>
  <c r="G105" i="4"/>
  <c r="C105" i="4"/>
  <c r="D105" i="4"/>
  <c r="F105" i="4"/>
  <c r="B105" i="4"/>
  <c r="K105" i="4"/>
  <c r="I105" i="4"/>
  <c r="E105" i="4"/>
  <c r="J105" i="4"/>
  <c r="H105" i="4"/>
  <c r="G100" i="4"/>
  <c r="C100" i="4"/>
  <c r="H100" i="4"/>
  <c r="F100" i="4"/>
  <c r="B100" i="4"/>
  <c r="I100" i="4"/>
  <c r="E100" i="4"/>
  <c r="D100" i="4"/>
  <c r="O112" i="4"/>
  <c r="M112" i="4"/>
  <c r="L112" i="4"/>
  <c r="J112" i="4"/>
  <c r="G112" i="4"/>
  <c r="C112" i="4"/>
  <c r="H112" i="4"/>
  <c r="N112" i="4"/>
  <c r="F112" i="4"/>
  <c r="B112" i="4"/>
  <c r="D112" i="4"/>
  <c r="I112" i="4"/>
  <c r="E112" i="4"/>
  <c r="K112" i="4"/>
  <c r="K107" i="4"/>
  <c r="G107" i="4"/>
  <c r="C107" i="4"/>
  <c r="H107" i="4"/>
  <c r="L107" i="4"/>
  <c r="J107" i="4"/>
  <c r="F107" i="4"/>
  <c r="B107" i="4"/>
  <c r="I107" i="4"/>
  <c r="E107" i="4"/>
  <c r="D107" i="4"/>
  <c r="G98" i="4"/>
  <c r="C98" i="4"/>
  <c r="F98" i="4"/>
  <c r="B98" i="4"/>
  <c r="D98" i="4"/>
  <c r="I98" i="4"/>
  <c r="E98" i="4"/>
  <c r="H98" i="4"/>
  <c r="G94" i="4"/>
  <c r="C94" i="4"/>
  <c r="H94" i="4"/>
  <c r="F94" i="4"/>
  <c r="B94" i="4"/>
  <c r="I94" i="4"/>
  <c r="E94" i="4"/>
  <c r="D94" i="4"/>
  <c r="K111" i="4"/>
  <c r="G111" i="4"/>
  <c r="C111" i="4"/>
  <c r="H111" i="4"/>
  <c r="M111" i="4"/>
  <c r="L111" i="4"/>
  <c r="J111" i="4"/>
  <c r="F111" i="4"/>
  <c r="B111" i="4"/>
  <c r="N111" i="4"/>
  <c r="I111" i="4"/>
  <c r="E111" i="4"/>
  <c r="D111" i="4"/>
  <c r="J104" i="4"/>
  <c r="G104" i="4"/>
  <c r="C104" i="4"/>
  <c r="F104" i="4"/>
  <c r="B104" i="4"/>
  <c r="H104" i="4"/>
  <c r="I104" i="4"/>
  <c r="E104" i="4"/>
  <c r="K104" i="4"/>
  <c r="D104" i="4"/>
  <c r="G101" i="4"/>
  <c r="C101" i="4"/>
  <c r="F101" i="4"/>
  <c r="B101" i="4"/>
  <c r="D101" i="4"/>
  <c r="I101" i="4"/>
  <c r="E101" i="4"/>
  <c r="H101" i="4"/>
  <c r="P64" i="3"/>
  <c r="P62" i="3"/>
  <c r="P61" i="3"/>
  <c r="P65" i="3"/>
  <c r="P57" i="3"/>
  <c r="P63" i="3"/>
  <c r="P55" i="3"/>
  <c r="P67" i="3"/>
  <c r="P59" i="3"/>
  <c r="P51" i="3"/>
  <c r="P66" i="3"/>
  <c r="P58" i="3"/>
  <c r="P115" i="4" l="1"/>
  <c r="P95" i="4"/>
  <c r="Q95" i="4"/>
  <c r="Q96" i="4"/>
  <c r="P96" i="4"/>
  <c r="P94" i="4"/>
  <c r="Q94" i="4"/>
  <c r="Q106" i="4"/>
  <c r="P106" i="4"/>
  <c r="P110" i="4"/>
  <c r="Q110" i="4"/>
  <c r="Q100" i="4"/>
  <c r="P100" i="4"/>
  <c r="P101" i="4"/>
  <c r="Q101" i="4"/>
  <c r="Q104" i="4"/>
  <c r="P104" i="4"/>
  <c r="P105" i="4"/>
  <c r="Q105" i="4"/>
  <c r="Q97" i="4"/>
  <c r="P97" i="4"/>
  <c r="P103" i="4"/>
  <c r="Q103" i="4"/>
  <c r="P99" i="4"/>
  <c r="Q99" i="4"/>
  <c r="P102" i="4"/>
  <c r="Q102" i="4"/>
  <c r="P98" i="4"/>
  <c r="Q98" i="4"/>
  <c r="Q109" i="4"/>
  <c r="P109" i="4"/>
  <c r="P111" i="4"/>
  <c r="Q111" i="4"/>
  <c r="P107" i="4"/>
  <c r="Q107" i="4"/>
  <c r="Q112" i="4"/>
  <c r="P112" i="4"/>
  <c r="Q108" i="4"/>
  <c r="P108" i="4"/>
  <c r="D114" i="4" s="1"/>
  <c r="U104" i="1"/>
  <c r="V104" i="1"/>
  <c r="V107" i="1"/>
  <c r="U107" i="1"/>
  <c r="V94" i="1"/>
  <c r="U94" i="1"/>
  <c r="H115" i="1" s="1"/>
  <c r="V106" i="1"/>
  <c r="U106" i="1"/>
  <c r="V96" i="1"/>
  <c r="U96" i="1"/>
  <c r="V103" i="1"/>
  <c r="U103" i="1"/>
  <c r="V101" i="1"/>
  <c r="U101" i="1"/>
  <c r="V99" i="1"/>
  <c r="U99" i="1"/>
  <c r="U100" i="1"/>
  <c r="V100" i="1"/>
  <c r="V102" i="1"/>
  <c r="U102" i="1"/>
  <c r="V111" i="1"/>
  <c r="U111" i="1"/>
  <c r="U105" i="1"/>
  <c r="V105" i="1"/>
  <c r="V108" i="1"/>
  <c r="U108" i="1"/>
  <c r="L115" i="1"/>
  <c r="V98" i="1"/>
  <c r="U98" i="1"/>
  <c r="E115" i="1" s="1"/>
  <c r="V95" i="1"/>
  <c r="U95" i="1"/>
  <c r="D115" i="1" s="1"/>
  <c r="V109" i="1"/>
  <c r="U109" i="1"/>
  <c r="V110" i="1"/>
  <c r="U110" i="1"/>
  <c r="V97" i="1"/>
  <c r="U97" i="1"/>
  <c r="F115" i="1" s="1"/>
  <c r="H114" i="4" l="1"/>
  <c r="C114" i="4"/>
  <c r="G114" i="4"/>
  <c r="Q113" i="4"/>
  <c r="F114" i="4"/>
  <c r="N114" i="4"/>
  <c r="J114" i="4"/>
  <c r="M114" i="4"/>
  <c r="P113" i="4"/>
  <c r="L114" i="4"/>
  <c r="K114" i="4"/>
  <c r="I114" i="4"/>
  <c r="E114" i="4"/>
  <c r="J115" i="1"/>
  <c r="V114" i="1"/>
  <c r="K115" i="1"/>
  <c r="G115" i="1"/>
  <c r="I115" i="1"/>
  <c r="U114" i="1"/>
  <c r="Q115" i="1"/>
  <c r="M115" i="1"/>
  <c r="T115" i="1"/>
  <c r="P115" i="1"/>
  <c r="R115" i="1"/>
  <c r="S115" i="1"/>
  <c r="O115" i="1"/>
  <c r="N115" i="1"/>
  <c r="C115" i="1"/>
  <c r="P114" i="4" l="1"/>
  <c r="U115" i="1"/>
</calcChain>
</file>

<file path=xl/connections.xml><?xml version="1.0" encoding="utf-8"?>
<connections xmlns="http://schemas.openxmlformats.org/spreadsheetml/2006/main">
  <connection id="1" name="weoreptc (1)" type="6" refreshedVersion="6" background="1" saveData="1">
    <textPr codePage="850" sourceFile="C:\Users\benedikt.walter\Downloads\weoreptc (1).aspx">
      <textFields count="3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<sst xmlns="http://schemas.openxmlformats.org/spreadsheetml/2006/main" count="476" uniqueCount="74">
  <si>
    <t>Portugal</t>
  </si>
  <si>
    <t>Belgien</t>
  </si>
  <si>
    <t>Deutschland</t>
  </si>
  <si>
    <t>Finnland</t>
  </si>
  <si>
    <t>Frankreich</t>
  </si>
  <si>
    <t>Irland</t>
  </si>
  <si>
    <t>Italien</t>
  </si>
  <si>
    <t>Luxemburg</t>
  </si>
  <si>
    <t>Niederlande</t>
  </si>
  <si>
    <t>Österreich</t>
  </si>
  <si>
    <t>Spanien</t>
  </si>
  <si>
    <t>Griechenland</t>
  </si>
  <si>
    <t>Slowenien</t>
  </si>
  <si>
    <t>Malta</t>
  </si>
  <si>
    <t>Zypern</t>
  </si>
  <si>
    <t>Slowakei</t>
  </si>
  <si>
    <t>Estland</t>
  </si>
  <si>
    <t>Lettland</t>
  </si>
  <si>
    <t>Litauen</t>
  </si>
  <si>
    <t>Beitritt GR (2001)</t>
  </si>
  <si>
    <t>Beitritt SL (2007)</t>
  </si>
  <si>
    <t>Beitritt MA (2008)</t>
  </si>
  <si>
    <t>Beitritt ZY(2008)</t>
  </si>
  <si>
    <t>Beitritt SK (2009)</t>
  </si>
  <si>
    <t>Beitritt Est (2011)</t>
  </si>
  <si>
    <t>Beitritt Lett (2014)</t>
  </si>
  <si>
    <t xml:space="preserve">EWU </t>
  </si>
  <si>
    <t>Beitritt Lit (2015)</t>
  </si>
  <si>
    <t>General government debt (percentage of GDP)</t>
  </si>
  <si>
    <t>Belgium</t>
  </si>
  <si>
    <t>Denmark</t>
  </si>
  <si>
    <t>Germany</t>
  </si>
  <si>
    <t>France</t>
  </si>
  <si>
    <t>Ireland</t>
  </si>
  <si>
    <t>Italy</t>
  </si>
  <si>
    <t>Luxembourg</t>
  </si>
  <si>
    <t>Netherlands</t>
  </si>
  <si>
    <t>Spain</t>
  </si>
  <si>
    <t>United Kingdom</t>
  </si>
  <si>
    <t>Austria</t>
  </si>
  <si>
    <t>Finland</t>
  </si>
  <si>
    <t>Greece</t>
  </si>
  <si>
    <t>Beitritt Spanien 1989</t>
  </si>
  <si>
    <t>Beitritt Großbritannien 1990</t>
  </si>
  <si>
    <t>Beitritt Portugal 1992</t>
  </si>
  <si>
    <t>Beitritt Österreich 1995</t>
  </si>
  <si>
    <t>Beitritt Finland 1996</t>
  </si>
  <si>
    <t>Beitritt Griechenland 1998</t>
  </si>
  <si>
    <t>EWS</t>
  </si>
  <si>
    <t>NA</t>
  </si>
  <si>
    <t>Data: IMF Global Debt Database</t>
  </si>
  <si>
    <t>Data: IMF World Economic Outlook Database</t>
  </si>
  <si>
    <t>GDP, current prices (billions of U.S. dollars)</t>
  </si>
  <si>
    <t>General government debt (billions of U.S. dollars)</t>
  </si>
  <si>
    <t>Sum of government debt</t>
  </si>
  <si>
    <t>Sum of GDP</t>
  </si>
  <si>
    <t>Average Debt-to-GDP Ratio</t>
  </si>
  <si>
    <t>-</t>
  </si>
  <si>
    <t>General government balance (percentage of GDP)</t>
  </si>
  <si>
    <t>General government balance (billions of U.S. dollars)</t>
  </si>
  <si>
    <t>Sum of government balance</t>
  </si>
  <si>
    <t>Deviation from mean</t>
  </si>
  <si>
    <t>Mean</t>
  </si>
  <si>
    <t>Stand.deviation</t>
  </si>
  <si>
    <t>Variation coeffic.</t>
  </si>
  <si>
    <t>Mean:</t>
  </si>
  <si>
    <t>=Mean</t>
  </si>
  <si>
    <t>Average Gov.Bal.-to-GDP Ratio</t>
  </si>
  <si>
    <t>Corr.coeff. of ratios to avg. Level</t>
  </si>
  <si>
    <t>Corr.coeff. of dev. to avg. deviat.</t>
  </si>
  <si>
    <t>Corr.coeff. of dev. to avg. Level</t>
  </si>
  <si>
    <t>Average Gov.Deficit-to-GDP Ratio</t>
  </si>
  <si>
    <t>Var.coeff.</t>
  </si>
  <si>
    <t>Mean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</si>
</sst>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/>
    <xf numFmtId="164" fontId="0" fillId="0" borderId="0" xfId="0" applyNumberFormat="1"/>
    <xf numFmtId="0" fontId="2" fillId="2" borderId="2" xfId="0" applyFont="1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0" fillId="0" borderId="1" xfId="0" applyBorder="1"/>
    <xf numFmtId="0" fontId="4" fillId="4" borderId="0" xfId="0" applyFont="1" applyFill="1"/>
    <xf numFmtId="0" fontId="5" fillId="3" borderId="0" xfId="0" applyFont="1" applyFill="1"/>
    <xf numFmtId="0" fontId="0" fillId="0" borderId="0" xfId="0" applyFill="1" applyProtection="1"/>
    <xf numFmtId="0" fontId="0" fillId="0" borderId="1" xfId="0" applyFill="1" applyBorder="1" applyProtection="1"/>
    <xf numFmtId="2" fontId="0" fillId="0" borderId="0" xfId="0" applyNumberFormat="1" applyFill="1" applyProtection="1"/>
    <xf numFmtId="2" fontId="0" fillId="0" borderId="1" xfId="0" applyNumberFormat="1" applyFill="1" applyBorder="1" applyProtection="1"/>
    <xf numFmtId="0" fontId="6" fillId="0" borderId="0" xfId="0" applyFont="1"/>
    <xf numFmtId="0" fontId="0" fillId="0" borderId="0" xfId="0" applyFill="1" applyBorder="1" applyProtection="1"/>
    <xf numFmtId="0" fontId="2" fillId="2" borderId="0" xfId="0" applyFont="1" applyFill="1" applyBorder="1" applyAlignment="1">
      <alignment horizontal="center" wrapText="1"/>
    </xf>
    <xf numFmtId="2" fontId="0" fillId="0" borderId="0" xfId="0" applyNumberFormat="1"/>
    <xf numFmtId="10" fontId="0" fillId="0" borderId="0" xfId="0" applyNumberFormat="1"/>
    <xf numFmtId="0" fontId="6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9" fontId="0" fillId="0" borderId="0" xfId="0" applyNumberFormat="1" applyFill="1" applyProtection="1"/>
    <xf numFmtId="0" fontId="0" fillId="0" borderId="0" xfId="0" applyBorder="1"/>
    <xf numFmtId="165" fontId="0" fillId="0" borderId="1" xfId="0" applyNumberFormat="1" applyBorder="1"/>
    <xf numFmtId="2" fontId="0" fillId="0" borderId="1" xfId="0" applyNumberFormat="1" applyBorder="1"/>
    <xf numFmtId="0" fontId="7" fillId="0" borderId="0" xfId="0" applyFont="1"/>
    <xf numFmtId="0" fontId="4" fillId="4" borderId="0" xfId="0" applyFont="1" applyFill="1" applyAlignment="1">
      <alignment wrapText="1"/>
    </xf>
    <xf numFmtId="2" fontId="7" fillId="0" borderId="0" xfId="0" applyNumberFormat="1" applyFont="1" applyFill="1" applyProtection="1"/>
    <xf numFmtId="2" fontId="8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right" vertical="center"/>
    </xf>
    <xf numFmtId="0" fontId="7" fillId="0" borderId="0" xfId="0" quotePrefix="1" applyFont="1"/>
    <xf numFmtId="2" fontId="0" fillId="0" borderId="0" xfId="0" applyNumberFormat="1" applyFill="1" applyBorder="1" applyProtection="1"/>
    <xf numFmtId="0" fontId="2" fillId="2" borderId="0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vertical="top" wrapText="1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165" fontId="0" fillId="0" borderId="0" xfId="0" applyNumberFormat="1" applyFill="1" applyProtection="1"/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10" fontId="7" fillId="5" borderId="0" xfId="0" applyNumberFormat="1" applyFont="1" applyFill="1"/>
    <xf numFmtId="2" fontId="7" fillId="5" borderId="0" xfId="0" applyNumberFormat="1" applyFont="1" applyFill="1"/>
    <xf numFmtId="2" fontId="8" fillId="5" borderId="0" xfId="0" applyNumberFormat="1" applyFont="1" applyFill="1"/>
    <xf numFmtId="2" fontId="9" fillId="5" borderId="0" xfId="0" applyNumberFormat="1" applyFont="1" applyFill="1"/>
    <xf numFmtId="9" fontId="7" fillId="5" borderId="0" xfId="0" applyNumberFormat="1" applyFont="1" applyFill="1"/>
    <xf numFmtId="165" fontId="7" fillId="5" borderId="0" xfId="0" applyNumberFormat="1" applyFont="1" applyFill="1"/>
    <xf numFmtId="164" fontId="0" fillId="0" borderId="0" xfId="0" applyNumberFormat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right"/>
    </xf>
    <xf numFmtId="2" fontId="10" fillId="5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EWU average debt-to-GDP ratio (in %, changing composition)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EWU_debt_ratio!$B$70</c:f>
              <c:strCache>
                <c:ptCount val="1"/>
                <c:pt idx="0">
                  <c:v>Average Debt-to-GDP Ratio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EWU_debt_ratio!$A$71:$A$88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EWU_debt_ratio!$B$71:$B$88</c:f>
              <c:numCache>
                <c:formatCode>0.00%</c:formatCode>
                <c:ptCount val="18"/>
                <c:pt idx="0">
                  <c:v>0.70269516718775415</c:v>
                </c:pt>
                <c:pt idx="1">
                  <c:v>0.67730544942965043</c:v>
                </c:pt>
                <c:pt idx="2">
                  <c:v>0.67402237495189343</c:v>
                </c:pt>
                <c:pt idx="3">
                  <c:v>0.6733017502506653</c:v>
                </c:pt>
                <c:pt idx="4">
                  <c:v>0.68557246002069228</c:v>
                </c:pt>
                <c:pt idx="5">
                  <c:v>0.68935890926724752</c:v>
                </c:pt>
                <c:pt idx="6">
                  <c:v>0.69788549782785603</c:v>
                </c:pt>
                <c:pt idx="7">
                  <c:v>0.68002650722603175</c:v>
                </c:pt>
                <c:pt idx="8">
                  <c:v>0.6554713598523676</c:v>
                </c:pt>
                <c:pt idx="9">
                  <c:v>0.69374741576758214</c:v>
                </c:pt>
                <c:pt idx="10">
                  <c:v>0.79501866157057244</c:v>
                </c:pt>
                <c:pt idx="11">
                  <c:v>0.85084338275136762</c:v>
                </c:pt>
                <c:pt idx="12">
                  <c:v>0.87550191654303888</c:v>
                </c:pt>
                <c:pt idx="13">
                  <c:v>0.91913689526543629</c:v>
                </c:pt>
                <c:pt idx="14">
                  <c:v>0.94204159301305046</c:v>
                </c:pt>
                <c:pt idx="15">
                  <c:v>0.9443388610269855</c:v>
                </c:pt>
                <c:pt idx="16">
                  <c:v>0.92170008334007714</c:v>
                </c:pt>
                <c:pt idx="17">
                  <c:v>0.91113788866444245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9-4247-BDD8-B098B8C48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795504"/>
        <c:axId val="387798784"/>
      </c:lineChart>
      <c:catAx>
        <c:axId val="38779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798784"/>
        <c:crosses val="autoZero"/>
        <c:auto val="1"/>
        <c:lblAlgn val="ctr"/>
        <c:lblOffset val="100"/>
        <c:noMultiLvlLbl val="0"/>
      </c:catAx>
      <c:valAx>
        <c:axId val="38779878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79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solidFill>
                  <a:sysClr val="windowText" lastClr="000000"/>
                </a:solidFill>
                <a:effectLst/>
              </a:rPr>
              <a:t>EWS average debt-to-GDP ratio (in %, changing composition)</a:t>
            </a:r>
            <a:endParaRPr lang="de-DE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EWS_debt_ratio!$B$69</c:f>
              <c:strCache>
                <c:ptCount val="1"/>
                <c:pt idx="0">
                  <c:v>Average Debt-to-GDP Ratio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EWS_debt_ratio!$A$70:$A$88</c:f>
              <c:numCache>
                <c:formatCode>General</c:formatCode>
                <c:ptCount val="1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</c:numCache>
            </c:numRef>
          </c:cat>
          <c:val>
            <c:numRef>
              <c:f>EWS_debt_ratio!$B$70:$B$88</c:f>
              <c:numCache>
                <c:formatCode>0.0</c:formatCode>
                <c:ptCount val="19"/>
                <c:pt idx="1">
                  <c:v>36.203759701971336</c:v>
                </c:pt>
                <c:pt idx="2">
                  <c:v>39.458195607147282</c:v>
                </c:pt>
                <c:pt idx="3">
                  <c:v>43.583066554355618</c:v>
                </c:pt>
                <c:pt idx="4">
                  <c:v>47.371437495203359</c:v>
                </c:pt>
                <c:pt idx="5">
                  <c:v>50.231570909923384</c:v>
                </c:pt>
                <c:pt idx="6">
                  <c:v>52.742448044134115</c:v>
                </c:pt>
                <c:pt idx="7">
                  <c:v>54.191185412459866</c:v>
                </c:pt>
                <c:pt idx="8">
                  <c:v>56.508133985861249</c:v>
                </c:pt>
                <c:pt idx="9">
                  <c:v>57.267762584952834</c:v>
                </c:pt>
                <c:pt idx="10">
                  <c:v>55.924772635281009</c:v>
                </c:pt>
                <c:pt idx="11">
                  <c:v>52.022991283658527</c:v>
                </c:pt>
                <c:pt idx="12">
                  <c:v>52.29577544802865</c:v>
                </c:pt>
                <c:pt idx="13">
                  <c:v>55.758424482540235</c:v>
                </c:pt>
                <c:pt idx="14">
                  <c:v>60.507809350398134</c:v>
                </c:pt>
                <c:pt idx="15">
                  <c:v>62.976780076546191</c:v>
                </c:pt>
                <c:pt idx="16">
                  <c:v>66.425500478841869</c:v>
                </c:pt>
                <c:pt idx="17">
                  <c:v>68.28101505004129</c:v>
                </c:pt>
                <c:pt idx="18">
                  <c:v>66.762981093852872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1-4FD5-8D1A-BD5BAF5F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788848"/>
        <c:axId val="479789176"/>
      </c:lineChart>
      <c:catAx>
        <c:axId val="47978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789176"/>
        <c:crosses val="autoZero"/>
        <c:auto val="1"/>
        <c:lblAlgn val="ctr"/>
        <c:lblOffset val="100"/>
        <c:noMultiLvlLbl val="0"/>
      </c:catAx>
      <c:valAx>
        <c:axId val="479789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78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475740</xdr:colOff>
      <xdr:row>32</xdr:row>
      <xdr:rowOff>55621</xdr:rowOff>
    </xdr:from>
    <xdr:to>
      <xdr:col>35</xdr:col>
      <xdr:colOff>184387</xdr:colOff>
      <xdr:row>54</xdr:row>
      <xdr:rowOff>14263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277090</xdr:colOff>
      <xdr:row>41</xdr:row>
      <xdr:rowOff>187037</xdr:rowOff>
    </xdr:from>
    <xdr:to>
      <xdr:col>31</xdr:col>
      <xdr:colOff>432954</xdr:colOff>
      <xdr:row>63</xdr:row>
      <xdr:rowOff>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weoreptc (1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zoomScale="70" zoomScaleNormal="70" workbookViewId="0">
      <pane xSplit="1" ySplit="2" topLeftCell="B82" activePane="bottomRight" state="frozen"/>
      <selection pane="topRight" activeCell="B1" sqref="B1"/>
      <selection pane="bottomLeft" activeCell="A3" sqref="A3"/>
      <selection pane="bottomRight" activeCell="B117" sqref="B117"/>
    </sheetView>
  </sheetViews>
  <sheetFormatPr baseColWidth="10" defaultColWidth="9.140625" defaultRowHeight="15" x14ac:dyDescent="0.25"/>
  <cols>
    <col min="1" max="1" width="14.7109375" customWidth="1"/>
    <col min="2" max="3" width="14.28515625" customWidth="1"/>
    <col min="5" max="5" width="14" customWidth="1"/>
    <col min="8" max="8" width="16" customWidth="1"/>
    <col min="9" max="9" width="17.140625" customWidth="1"/>
    <col min="10" max="10" width="13.5703125" customWidth="1"/>
    <col min="13" max="13" width="16.42578125" customWidth="1"/>
    <col min="14" max="14" width="16" customWidth="1"/>
    <col min="15" max="15" width="17.85546875" customWidth="1"/>
    <col min="16" max="16" width="14.7109375" customWidth="1"/>
    <col min="17" max="17" width="15.42578125" customWidth="1"/>
    <col min="18" max="18" width="15.5703125" customWidth="1"/>
    <col min="19" max="19" width="16.85546875" customWidth="1"/>
    <col min="20" max="20" width="15.7109375" customWidth="1"/>
    <col min="21" max="21" width="15.42578125" customWidth="1"/>
    <col min="24" max="24" width="11.140625" customWidth="1"/>
  </cols>
  <sheetData>
    <row r="1" spans="1:22" ht="23.25" x14ac:dyDescent="0.3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2"/>
    </row>
    <row r="2" spans="1:22" ht="33.75" x14ac:dyDescent="0.5">
      <c r="A2" s="8" t="s">
        <v>26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0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2"/>
      <c r="V2" s="35" t="s">
        <v>62</v>
      </c>
    </row>
    <row r="3" spans="1:22" x14ac:dyDescent="0.25">
      <c r="A3" s="4">
        <v>1999</v>
      </c>
      <c r="B3">
        <v>-0.6</v>
      </c>
      <c r="C3">
        <v>-1.7</v>
      </c>
      <c r="D3">
        <v>1.7</v>
      </c>
      <c r="E3">
        <v>-1.6</v>
      </c>
      <c r="F3">
        <v>2.4</v>
      </c>
      <c r="G3">
        <v>-1.8</v>
      </c>
      <c r="H3">
        <v>3.5</v>
      </c>
      <c r="I3">
        <v>0.3</v>
      </c>
      <c r="J3">
        <v>-2.6</v>
      </c>
      <c r="K3">
        <v>-3</v>
      </c>
      <c r="L3">
        <v>-1.3</v>
      </c>
      <c r="U3" s="2"/>
      <c r="V3">
        <f t="shared" ref="V3" si="0">_xlfn.STDEV.P(B3:T3)</f>
        <v>2.0333988157274145</v>
      </c>
    </row>
    <row r="4" spans="1:22" x14ac:dyDescent="0.25">
      <c r="A4" s="4">
        <v>2000</v>
      </c>
      <c r="B4">
        <v>-0.1</v>
      </c>
      <c r="C4">
        <v>0.9</v>
      </c>
      <c r="D4">
        <v>6.9</v>
      </c>
      <c r="E4">
        <v>-1.3</v>
      </c>
      <c r="F4">
        <v>4.9000000000000004</v>
      </c>
      <c r="G4">
        <v>-2.4</v>
      </c>
      <c r="H4">
        <v>5.9</v>
      </c>
      <c r="I4">
        <v>1.2</v>
      </c>
      <c r="J4">
        <v>-2.4</v>
      </c>
      <c r="K4">
        <v>-3.2</v>
      </c>
      <c r="L4">
        <v>-1.1000000000000001</v>
      </c>
      <c r="M4" s="1" t="s">
        <v>19</v>
      </c>
      <c r="U4" s="2"/>
      <c r="V4">
        <f>_xlfn.STDEV.P(B4:T4)</f>
        <v>3.3775633057423993</v>
      </c>
    </row>
    <row r="5" spans="1:22" x14ac:dyDescent="0.25">
      <c r="A5" s="4">
        <v>2001</v>
      </c>
      <c r="B5">
        <v>0.2</v>
      </c>
      <c r="C5">
        <v>-3.1</v>
      </c>
      <c r="D5">
        <v>5</v>
      </c>
      <c r="E5">
        <v>-1.4</v>
      </c>
      <c r="F5">
        <v>1</v>
      </c>
      <c r="G5">
        <v>-3.4</v>
      </c>
      <c r="H5">
        <v>5.9</v>
      </c>
      <c r="I5">
        <v>-0.5</v>
      </c>
      <c r="J5">
        <v>-0.7</v>
      </c>
      <c r="K5">
        <v>-4.8</v>
      </c>
      <c r="L5">
        <v>-0.5</v>
      </c>
      <c r="M5">
        <v>-5.5</v>
      </c>
      <c r="U5" s="2"/>
      <c r="V5">
        <f t="shared" ref="V5:V22" si="1">_xlfn.STDEV.P(B5:T5)</f>
        <v>3.3315411848972643</v>
      </c>
    </row>
    <row r="6" spans="1:22" x14ac:dyDescent="0.25">
      <c r="A6" s="4">
        <v>2002</v>
      </c>
      <c r="B6">
        <v>0</v>
      </c>
      <c r="C6">
        <v>-3.9</v>
      </c>
      <c r="D6">
        <v>4.0999999999999996</v>
      </c>
      <c r="E6">
        <v>-3.2</v>
      </c>
      <c r="F6">
        <v>-0.5</v>
      </c>
      <c r="G6">
        <v>-3</v>
      </c>
      <c r="H6">
        <v>2.4</v>
      </c>
      <c r="I6">
        <v>-2.1</v>
      </c>
      <c r="J6">
        <v>-1.4</v>
      </c>
      <c r="K6">
        <v>-3.3</v>
      </c>
      <c r="L6">
        <v>-0.4</v>
      </c>
      <c r="M6">
        <v>-6</v>
      </c>
      <c r="U6" s="2"/>
      <c r="V6">
        <f t="shared" si="1"/>
        <v>2.6731561661992154</v>
      </c>
    </row>
    <row r="7" spans="1:22" x14ac:dyDescent="0.25">
      <c r="A7" s="4">
        <v>2003</v>
      </c>
      <c r="B7">
        <v>-1.8</v>
      </c>
      <c r="C7">
        <v>-4.2</v>
      </c>
      <c r="D7">
        <v>2.4</v>
      </c>
      <c r="E7">
        <v>-4</v>
      </c>
      <c r="F7">
        <v>0.4</v>
      </c>
      <c r="G7">
        <v>-3.3</v>
      </c>
      <c r="H7">
        <v>0.2</v>
      </c>
      <c r="I7">
        <v>-3.1</v>
      </c>
      <c r="J7">
        <v>-1.8</v>
      </c>
      <c r="K7">
        <v>-4.4000000000000004</v>
      </c>
      <c r="L7">
        <v>-0.4</v>
      </c>
      <c r="M7">
        <v>-7.8</v>
      </c>
      <c r="U7" s="2"/>
      <c r="V7">
        <f t="shared" si="1"/>
        <v>2.6226047272807915</v>
      </c>
    </row>
    <row r="8" spans="1:22" x14ac:dyDescent="0.25">
      <c r="A8" s="4">
        <v>2004</v>
      </c>
      <c r="B8">
        <v>-0.2</v>
      </c>
      <c r="C8">
        <v>-3.7</v>
      </c>
      <c r="D8">
        <v>2.2000000000000002</v>
      </c>
      <c r="E8">
        <v>-3.6</v>
      </c>
      <c r="F8">
        <v>1.3</v>
      </c>
      <c r="G8">
        <v>-3.5</v>
      </c>
      <c r="H8">
        <v>-1.3</v>
      </c>
      <c r="I8">
        <v>-1.8</v>
      </c>
      <c r="J8">
        <v>-4.8</v>
      </c>
      <c r="K8">
        <v>-6.2</v>
      </c>
      <c r="L8">
        <v>0</v>
      </c>
      <c r="M8">
        <v>-8.8000000000000007</v>
      </c>
      <c r="U8" s="2"/>
      <c r="V8">
        <f t="shared" si="1"/>
        <v>3.0592301137522968</v>
      </c>
    </row>
    <row r="9" spans="1:22" x14ac:dyDescent="0.25">
      <c r="A9" s="4">
        <v>2005</v>
      </c>
      <c r="B9">
        <v>-2.8</v>
      </c>
      <c r="C9">
        <v>-3.4</v>
      </c>
      <c r="D9">
        <v>2.6</v>
      </c>
      <c r="E9">
        <v>-3.4</v>
      </c>
      <c r="F9">
        <v>1.6</v>
      </c>
      <c r="G9">
        <v>-4.0999999999999996</v>
      </c>
      <c r="H9">
        <v>0.1</v>
      </c>
      <c r="I9">
        <v>-0.4</v>
      </c>
      <c r="J9">
        <v>-2.5</v>
      </c>
      <c r="K9">
        <v>-6.2</v>
      </c>
      <c r="L9">
        <v>1.2</v>
      </c>
      <c r="M9">
        <v>-6.2</v>
      </c>
      <c r="U9" s="2"/>
      <c r="V9">
        <f t="shared" si="1"/>
        <v>2.8256144857751249</v>
      </c>
    </row>
    <row r="10" spans="1:22" x14ac:dyDescent="0.25">
      <c r="A10" s="4">
        <v>2006</v>
      </c>
      <c r="B10">
        <v>0.2</v>
      </c>
      <c r="C10">
        <v>-1.7</v>
      </c>
      <c r="D10">
        <v>3.9</v>
      </c>
      <c r="E10">
        <v>-2.4</v>
      </c>
      <c r="F10">
        <v>2.8</v>
      </c>
      <c r="G10">
        <v>-3.5</v>
      </c>
      <c r="H10">
        <v>1.9</v>
      </c>
      <c r="I10">
        <v>0.1</v>
      </c>
      <c r="J10">
        <v>-2.5</v>
      </c>
      <c r="K10">
        <v>-4.3</v>
      </c>
      <c r="L10">
        <v>2.2000000000000002</v>
      </c>
      <c r="M10">
        <v>-5.9</v>
      </c>
      <c r="N10" s="1" t="s">
        <v>20</v>
      </c>
      <c r="U10" s="2"/>
      <c r="V10">
        <f t="shared" si="1"/>
        <v>2.9572885479025475</v>
      </c>
    </row>
    <row r="11" spans="1:22" x14ac:dyDescent="0.25">
      <c r="A11" s="4">
        <v>2007</v>
      </c>
      <c r="B11">
        <v>0.1</v>
      </c>
      <c r="C11">
        <v>0.2</v>
      </c>
      <c r="D11">
        <v>5.0999999999999996</v>
      </c>
      <c r="E11">
        <v>-2.6</v>
      </c>
      <c r="F11">
        <v>0.3</v>
      </c>
      <c r="G11">
        <v>-1.5</v>
      </c>
      <c r="H11">
        <v>4.2</v>
      </c>
      <c r="I11">
        <v>-0.1</v>
      </c>
      <c r="J11">
        <v>-1.4</v>
      </c>
      <c r="K11">
        <v>-3</v>
      </c>
      <c r="L11">
        <v>1.9</v>
      </c>
      <c r="M11">
        <v>-6.7</v>
      </c>
      <c r="N11">
        <v>-0.1</v>
      </c>
      <c r="O11" s="1" t="s">
        <v>21</v>
      </c>
      <c r="P11" s="1" t="s">
        <v>22</v>
      </c>
      <c r="U11" s="2"/>
      <c r="V11">
        <f t="shared" si="1"/>
        <v>2.9257882162573785</v>
      </c>
    </row>
    <row r="12" spans="1:22" x14ac:dyDescent="0.25">
      <c r="A12" s="4">
        <v>2008</v>
      </c>
      <c r="B12">
        <v>-1.1000000000000001</v>
      </c>
      <c r="C12">
        <v>-0.2</v>
      </c>
      <c r="D12">
        <v>4.2</v>
      </c>
      <c r="E12">
        <v>-3.3</v>
      </c>
      <c r="F12">
        <v>-7</v>
      </c>
      <c r="G12">
        <v>-2.6</v>
      </c>
      <c r="H12">
        <v>3.3</v>
      </c>
      <c r="I12">
        <v>0.2</v>
      </c>
      <c r="J12">
        <v>-1.5</v>
      </c>
      <c r="K12">
        <v>-3.8</v>
      </c>
      <c r="L12">
        <v>-4.4000000000000004</v>
      </c>
      <c r="M12">
        <v>-10.199999999999999</v>
      </c>
      <c r="N12">
        <v>-1.4</v>
      </c>
      <c r="O12">
        <v>-4.2</v>
      </c>
      <c r="P12">
        <v>0.9</v>
      </c>
      <c r="Q12" s="1" t="s">
        <v>23</v>
      </c>
      <c r="U12" s="2"/>
      <c r="V12">
        <f t="shared" si="1"/>
        <v>3.5822649570100511</v>
      </c>
    </row>
    <row r="13" spans="1:22" x14ac:dyDescent="0.25">
      <c r="A13" s="4">
        <v>2009</v>
      </c>
      <c r="B13">
        <v>-5.4</v>
      </c>
      <c r="C13">
        <v>-3.2</v>
      </c>
      <c r="D13">
        <v>-2.5</v>
      </c>
      <c r="E13">
        <v>-7.2</v>
      </c>
      <c r="F13">
        <v>-13.8</v>
      </c>
      <c r="G13">
        <v>-5.2</v>
      </c>
      <c r="H13">
        <v>-0.7</v>
      </c>
      <c r="I13">
        <v>-5.0999999999999996</v>
      </c>
      <c r="J13">
        <v>-5.3</v>
      </c>
      <c r="K13">
        <v>-9.8000000000000007</v>
      </c>
      <c r="L13">
        <v>-11</v>
      </c>
      <c r="M13">
        <v>-15.1</v>
      </c>
      <c r="N13">
        <v>-5.8</v>
      </c>
      <c r="O13">
        <v>-3.2</v>
      </c>
      <c r="P13">
        <v>-5.4</v>
      </c>
      <c r="Q13">
        <v>-7.8</v>
      </c>
      <c r="U13" s="2"/>
      <c r="V13">
        <f t="shared" si="1"/>
        <v>3.8697494670197976</v>
      </c>
    </row>
    <row r="14" spans="1:22" x14ac:dyDescent="0.25">
      <c r="A14" s="4">
        <v>2010</v>
      </c>
      <c r="B14">
        <v>-4</v>
      </c>
      <c r="C14">
        <v>-4.2</v>
      </c>
      <c r="D14">
        <v>-2.6</v>
      </c>
      <c r="E14">
        <v>-6.9</v>
      </c>
      <c r="F14">
        <v>-32</v>
      </c>
      <c r="G14">
        <v>-4.2</v>
      </c>
      <c r="H14">
        <v>-0.7</v>
      </c>
      <c r="I14">
        <v>-5.2</v>
      </c>
      <c r="J14">
        <v>-4.4000000000000004</v>
      </c>
      <c r="K14">
        <v>-11.2</v>
      </c>
      <c r="L14">
        <v>-9.4</v>
      </c>
      <c r="M14">
        <v>-11.2</v>
      </c>
      <c r="N14">
        <v>-5.6</v>
      </c>
      <c r="O14">
        <v>-2.4</v>
      </c>
      <c r="P14">
        <v>-4.7</v>
      </c>
      <c r="Q14">
        <v>-7.5</v>
      </c>
      <c r="R14" s="1" t="s">
        <v>24</v>
      </c>
      <c r="U14" s="2"/>
      <c r="V14">
        <f t="shared" si="1"/>
        <v>7.0148837303265381</v>
      </c>
    </row>
    <row r="15" spans="1:22" x14ac:dyDescent="0.25">
      <c r="A15" s="4">
        <v>2011</v>
      </c>
      <c r="B15">
        <v>-4.2</v>
      </c>
      <c r="C15">
        <v>-1</v>
      </c>
      <c r="D15">
        <v>-1</v>
      </c>
      <c r="E15">
        <v>-5.2</v>
      </c>
      <c r="F15">
        <v>-12.8</v>
      </c>
      <c r="G15">
        <v>-3.7</v>
      </c>
      <c r="H15">
        <v>0.5</v>
      </c>
      <c r="I15">
        <v>-4.4000000000000004</v>
      </c>
      <c r="J15">
        <v>-2.6</v>
      </c>
      <c r="K15">
        <v>-7.4</v>
      </c>
      <c r="L15">
        <v>-9.6</v>
      </c>
      <c r="M15">
        <v>-10.3</v>
      </c>
      <c r="N15">
        <v>-6.7</v>
      </c>
      <c r="O15">
        <v>-2.4</v>
      </c>
      <c r="P15">
        <v>-5.7</v>
      </c>
      <c r="Q15">
        <v>-4.3</v>
      </c>
      <c r="R15">
        <v>1.2</v>
      </c>
      <c r="U15" s="2"/>
      <c r="V15">
        <f t="shared" si="1"/>
        <v>3.7096432830121593</v>
      </c>
    </row>
    <row r="16" spans="1:22" x14ac:dyDescent="0.25">
      <c r="A16" s="4">
        <v>2012</v>
      </c>
      <c r="B16">
        <v>-4.2</v>
      </c>
      <c r="C16">
        <v>0</v>
      </c>
      <c r="D16">
        <v>-2.2000000000000002</v>
      </c>
      <c r="E16">
        <v>-5</v>
      </c>
      <c r="F16">
        <v>-8.1</v>
      </c>
      <c r="G16">
        <v>-2.9</v>
      </c>
      <c r="H16">
        <v>0.3</v>
      </c>
      <c r="I16">
        <v>-3.9</v>
      </c>
      <c r="J16">
        <v>-2.2000000000000002</v>
      </c>
      <c r="K16">
        <v>-5.7</v>
      </c>
      <c r="L16">
        <v>-10.5</v>
      </c>
      <c r="M16">
        <v>-8.9</v>
      </c>
      <c r="N16">
        <v>-4</v>
      </c>
      <c r="O16">
        <v>-3.5</v>
      </c>
      <c r="P16">
        <v>-5.6</v>
      </c>
      <c r="Q16">
        <v>-4.3</v>
      </c>
      <c r="R16">
        <v>-0.3</v>
      </c>
      <c r="U16" s="2"/>
      <c r="V16">
        <f t="shared" si="1"/>
        <v>2.9230381881075305</v>
      </c>
    </row>
    <row r="17" spans="1:23" x14ac:dyDescent="0.25">
      <c r="A17" s="4">
        <v>2013</v>
      </c>
      <c r="B17">
        <v>-3.1</v>
      </c>
      <c r="C17">
        <v>-0.1</v>
      </c>
      <c r="D17">
        <v>-2.6</v>
      </c>
      <c r="E17">
        <v>-4.0999999999999996</v>
      </c>
      <c r="F17">
        <v>-6.1</v>
      </c>
      <c r="G17">
        <v>-2.9</v>
      </c>
      <c r="H17">
        <v>1</v>
      </c>
      <c r="I17">
        <v>-2.9</v>
      </c>
      <c r="J17">
        <v>-2</v>
      </c>
      <c r="K17">
        <v>-4.8</v>
      </c>
      <c r="L17">
        <v>-7</v>
      </c>
      <c r="M17">
        <v>-13.2</v>
      </c>
      <c r="N17">
        <v>-14.7</v>
      </c>
      <c r="O17">
        <v>-2.4</v>
      </c>
      <c r="P17">
        <v>-5.0999999999999996</v>
      </c>
      <c r="Q17">
        <v>-2.7</v>
      </c>
      <c r="R17">
        <v>-0.2</v>
      </c>
      <c r="S17" s="1" t="s">
        <v>25</v>
      </c>
      <c r="U17" s="2"/>
      <c r="V17">
        <f t="shared" si="1"/>
        <v>4.066199606359028</v>
      </c>
    </row>
    <row r="18" spans="1:23" x14ac:dyDescent="0.25">
      <c r="A18" s="4">
        <v>2014</v>
      </c>
      <c r="B18">
        <v>-3.1</v>
      </c>
      <c r="C18">
        <v>0.6</v>
      </c>
      <c r="D18">
        <v>-3.2</v>
      </c>
      <c r="E18">
        <v>-3.9</v>
      </c>
      <c r="F18">
        <v>-3.6</v>
      </c>
      <c r="G18">
        <v>-3</v>
      </c>
      <c r="H18">
        <v>1.3</v>
      </c>
      <c r="I18">
        <v>-2.2000000000000002</v>
      </c>
      <c r="J18">
        <v>-2.7</v>
      </c>
      <c r="K18">
        <v>-7.2</v>
      </c>
      <c r="L18">
        <v>-6</v>
      </c>
      <c r="M18">
        <v>-3.6</v>
      </c>
      <c r="N18">
        <v>-5.5</v>
      </c>
      <c r="O18">
        <v>-1.7</v>
      </c>
      <c r="P18">
        <v>-9</v>
      </c>
      <c r="Q18">
        <v>-2.7</v>
      </c>
      <c r="R18">
        <v>0.7</v>
      </c>
      <c r="S18">
        <v>-1.5</v>
      </c>
      <c r="T18" s="1" t="s">
        <v>27</v>
      </c>
      <c r="U18" s="2"/>
      <c r="V18">
        <f t="shared" si="1"/>
        <v>2.5828075928586696</v>
      </c>
    </row>
    <row r="19" spans="1:23" x14ac:dyDescent="0.25">
      <c r="A19" s="4">
        <v>2015</v>
      </c>
      <c r="B19">
        <v>-2.5</v>
      </c>
      <c r="C19">
        <v>0.8</v>
      </c>
      <c r="D19">
        <v>-2.8</v>
      </c>
      <c r="E19">
        <v>-3.6</v>
      </c>
      <c r="F19">
        <v>-1.9</v>
      </c>
      <c r="G19">
        <v>-2.6</v>
      </c>
      <c r="H19">
        <v>1.3</v>
      </c>
      <c r="I19">
        <v>-2</v>
      </c>
      <c r="J19">
        <v>-1</v>
      </c>
      <c r="K19">
        <v>-4.4000000000000004</v>
      </c>
      <c r="L19">
        <v>-5.3</v>
      </c>
      <c r="M19">
        <v>-5.6</v>
      </c>
      <c r="N19">
        <v>-2.8</v>
      </c>
      <c r="O19">
        <v>-1</v>
      </c>
      <c r="P19">
        <v>-1.3</v>
      </c>
      <c r="Q19">
        <v>-2.6</v>
      </c>
      <c r="R19">
        <v>0.1</v>
      </c>
      <c r="S19">
        <v>-1.4</v>
      </c>
      <c r="T19">
        <v>-0.3</v>
      </c>
      <c r="U19" s="2"/>
      <c r="V19">
        <f t="shared" si="1"/>
        <v>1.8247908087901137</v>
      </c>
    </row>
    <row r="20" spans="1:23" x14ac:dyDescent="0.25">
      <c r="A20" s="4">
        <v>2016</v>
      </c>
      <c r="B20">
        <v>-2.4</v>
      </c>
      <c r="C20">
        <v>0.9</v>
      </c>
      <c r="D20">
        <v>-1.7</v>
      </c>
      <c r="E20">
        <v>-3.5</v>
      </c>
      <c r="F20">
        <v>-0.5</v>
      </c>
      <c r="G20">
        <v>-2.5</v>
      </c>
      <c r="H20">
        <v>1.6</v>
      </c>
      <c r="I20">
        <v>0</v>
      </c>
      <c r="J20">
        <v>-1.6</v>
      </c>
      <c r="K20">
        <v>-2</v>
      </c>
      <c r="L20">
        <v>-4.5</v>
      </c>
      <c r="M20">
        <v>0.5</v>
      </c>
      <c r="N20">
        <v>-1.9</v>
      </c>
      <c r="O20">
        <v>0.9</v>
      </c>
      <c r="P20">
        <v>0.3</v>
      </c>
      <c r="Q20">
        <v>-2.2000000000000002</v>
      </c>
      <c r="R20">
        <v>-0.3</v>
      </c>
      <c r="S20">
        <v>0.1</v>
      </c>
      <c r="T20">
        <v>0.3</v>
      </c>
      <c r="U20" s="2"/>
      <c r="V20">
        <f t="shared" si="1"/>
        <v>1.611747043383656</v>
      </c>
    </row>
    <row r="21" spans="1:23" x14ac:dyDescent="0.25">
      <c r="A21" s="4">
        <v>2017</v>
      </c>
      <c r="B21" s="21">
        <v>-0.9</v>
      </c>
      <c r="C21" s="21">
        <v>1</v>
      </c>
      <c r="D21" s="21">
        <v>-0.7</v>
      </c>
      <c r="E21" s="21">
        <v>-2.7</v>
      </c>
      <c r="F21" s="21">
        <v>-0.2</v>
      </c>
      <c r="G21" s="21">
        <v>-2.4</v>
      </c>
      <c r="H21" s="21">
        <v>1.4</v>
      </c>
      <c r="I21" s="21">
        <v>1.2</v>
      </c>
      <c r="J21" s="21">
        <v>-0.8</v>
      </c>
      <c r="K21" s="21">
        <v>-3</v>
      </c>
      <c r="L21" s="21">
        <v>-3.1</v>
      </c>
      <c r="M21" s="21">
        <v>0.8</v>
      </c>
      <c r="N21" s="21">
        <v>0.1</v>
      </c>
      <c r="O21" s="21">
        <v>3.5</v>
      </c>
      <c r="P21" s="21">
        <v>1.8</v>
      </c>
      <c r="Q21" s="21">
        <v>-0.8</v>
      </c>
      <c r="R21" s="21">
        <v>-0.4</v>
      </c>
      <c r="S21" s="21">
        <v>-0.6</v>
      </c>
      <c r="T21" s="21">
        <v>0.5</v>
      </c>
      <c r="U21" s="2"/>
      <c r="V21">
        <f t="shared" si="1"/>
        <v>1.6875952830389105</v>
      </c>
    </row>
    <row r="22" spans="1:23" x14ac:dyDescent="0.25">
      <c r="A22" s="5">
        <v>2018</v>
      </c>
      <c r="B22" s="22">
        <v>-1.151</v>
      </c>
      <c r="C22" s="22">
        <v>1.4930000000000001</v>
      </c>
      <c r="D22" s="22">
        <v>-0.91600000000000004</v>
      </c>
      <c r="E22" s="22">
        <v>-2.6440000000000001</v>
      </c>
      <c r="F22" s="22">
        <v>-0.22600000000000001</v>
      </c>
      <c r="G22" s="22">
        <v>-1.667</v>
      </c>
      <c r="H22" s="22">
        <v>1.1299999999999999</v>
      </c>
      <c r="I22" s="22">
        <v>0.59</v>
      </c>
      <c r="J22" s="22">
        <v>-0.185</v>
      </c>
      <c r="K22" s="22">
        <v>-0.70899999999999996</v>
      </c>
      <c r="L22" s="22">
        <v>-2.6840000000000002</v>
      </c>
      <c r="M22" s="22">
        <v>0.53600000000000003</v>
      </c>
      <c r="N22" s="22">
        <v>0.16500000000000001</v>
      </c>
      <c r="O22" s="22">
        <v>1.7470000000000001</v>
      </c>
      <c r="P22" s="22">
        <v>2.0699999999999998</v>
      </c>
      <c r="Q22" s="22">
        <v>-0.74299999999999999</v>
      </c>
      <c r="R22" s="22">
        <v>-0.47199999999999998</v>
      </c>
      <c r="S22" s="22">
        <v>-1.167</v>
      </c>
      <c r="T22" s="22">
        <v>0.64</v>
      </c>
      <c r="U22" s="2"/>
      <c r="V22">
        <f t="shared" si="1"/>
        <v>1.3149302984381692</v>
      </c>
    </row>
    <row r="23" spans="1:23" ht="18.75" x14ac:dyDescent="0.3">
      <c r="A23" s="13" t="s">
        <v>51</v>
      </c>
      <c r="V23" s="27">
        <f>AVERAGE(V4:V22)</f>
        <v>3.0505493161132442</v>
      </c>
      <c r="W23" s="30" t="s">
        <v>66</v>
      </c>
    </row>
    <row r="24" spans="1:23" ht="23.25" x14ac:dyDescent="0.35">
      <c r="A24" s="38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3" ht="33.75" x14ac:dyDescent="0.5">
      <c r="A25" s="8" t="s">
        <v>26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0</v>
      </c>
      <c r="L25" s="3" t="s">
        <v>10</v>
      </c>
      <c r="M25" s="3" t="s">
        <v>11</v>
      </c>
      <c r="N25" s="3" t="s">
        <v>12</v>
      </c>
      <c r="O25" s="3" t="s">
        <v>13</v>
      </c>
      <c r="P25" s="3" t="s">
        <v>14</v>
      </c>
      <c r="Q25" s="3" t="s">
        <v>15</v>
      </c>
      <c r="R25" s="3" t="s">
        <v>16</v>
      </c>
      <c r="S25" s="3" t="s">
        <v>17</v>
      </c>
      <c r="T25" s="3" t="s">
        <v>18</v>
      </c>
      <c r="U25" s="19" t="s">
        <v>55</v>
      </c>
    </row>
    <row r="26" spans="1:23" x14ac:dyDescent="0.25">
      <c r="A26" s="4">
        <v>1999</v>
      </c>
      <c r="B26" s="9">
        <v>260.53800000000001</v>
      </c>
      <c r="C26" s="9">
        <v>2202.7919999999999</v>
      </c>
      <c r="D26" s="9">
        <v>135.4</v>
      </c>
      <c r="E26" s="9">
        <v>1494.5709999999999</v>
      </c>
      <c r="F26" s="9">
        <v>98.825999999999993</v>
      </c>
      <c r="G26" s="9">
        <v>1250.171</v>
      </c>
      <c r="H26" s="9">
        <v>21.172999999999998</v>
      </c>
      <c r="I26" s="9">
        <v>447.47399999999999</v>
      </c>
      <c r="J26" s="9">
        <v>217.46600000000001</v>
      </c>
      <c r="K26" s="9">
        <v>127.63</v>
      </c>
      <c r="L26" s="9">
        <v>634.36900000000003</v>
      </c>
      <c r="U26">
        <f>SUM(B26:T26)</f>
        <v>6890.41</v>
      </c>
    </row>
    <row r="27" spans="1:23" x14ac:dyDescent="0.25">
      <c r="A27" s="4">
        <v>2000</v>
      </c>
      <c r="B27" s="9">
        <v>238.55500000000001</v>
      </c>
      <c r="C27" s="9">
        <v>1955.2829999999999</v>
      </c>
      <c r="D27" s="9">
        <v>125.883</v>
      </c>
      <c r="E27" s="9">
        <v>1365.972</v>
      </c>
      <c r="F27" s="9">
        <v>100.12</v>
      </c>
      <c r="G27" s="9">
        <v>1144.8800000000001</v>
      </c>
      <c r="H27" s="9">
        <v>21.321999999999999</v>
      </c>
      <c r="I27" s="9">
        <v>417.58100000000002</v>
      </c>
      <c r="J27" s="9">
        <v>197.33799999999999</v>
      </c>
      <c r="K27" s="9">
        <v>118.682</v>
      </c>
      <c r="L27" s="9">
        <v>597.03</v>
      </c>
      <c r="M27" s="1" t="s">
        <v>19</v>
      </c>
      <c r="U27">
        <f t="shared" ref="U27:U45" si="2">SUM(B27:T27)</f>
        <v>6282.6459999999988</v>
      </c>
    </row>
    <row r="28" spans="1:23" x14ac:dyDescent="0.25">
      <c r="A28" s="4">
        <v>2001</v>
      </c>
      <c r="B28" s="9">
        <v>238.00399999999999</v>
      </c>
      <c r="C28" s="9">
        <v>1951.98</v>
      </c>
      <c r="D28" s="9">
        <v>129.33799999999999</v>
      </c>
      <c r="E28" s="9">
        <v>1377.405</v>
      </c>
      <c r="F28" s="9">
        <v>109.18899999999999</v>
      </c>
      <c r="G28" s="9">
        <v>1163.1110000000001</v>
      </c>
      <c r="H28" s="9">
        <v>21.286999999999999</v>
      </c>
      <c r="I28" s="9">
        <v>431.50799999999998</v>
      </c>
      <c r="J28" s="9">
        <v>197.47300000000001</v>
      </c>
      <c r="K28" s="9">
        <v>121.629</v>
      </c>
      <c r="L28" s="9">
        <v>626.40300000000002</v>
      </c>
      <c r="M28" s="9">
        <v>136.28399999999999</v>
      </c>
      <c r="U28">
        <f t="shared" si="2"/>
        <v>6503.6109999999999</v>
      </c>
    </row>
    <row r="29" spans="1:23" x14ac:dyDescent="0.25">
      <c r="A29" s="4">
        <v>2002</v>
      </c>
      <c r="B29" s="9">
        <v>259.66199999999998</v>
      </c>
      <c r="C29" s="9">
        <v>2085.5650000000001</v>
      </c>
      <c r="D29" s="9">
        <v>139.98400000000001</v>
      </c>
      <c r="E29" s="9">
        <v>1498.9069999999999</v>
      </c>
      <c r="F29" s="9">
        <v>128.333</v>
      </c>
      <c r="G29" s="9">
        <v>1270.4280000000001</v>
      </c>
      <c r="H29" s="9">
        <v>23.689</v>
      </c>
      <c r="I29" s="9">
        <v>473.072</v>
      </c>
      <c r="J29" s="9">
        <v>214.03800000000001</v>
      </c>
      <c r="K29" s="9">
        <v>134.64400000000001</v>
      </c>
      <c r="L29" s="9">
        <v>707.32600000000002</v>
      </c>
      <c r="M29" s="9">
        <v>154.30699999999999</v>
      </c>
      <c r="U29">
        <f>SUM(B29:T29)</f>
        <v>7089.9549999999999</v>
      </c>
    </row>
    <row r="30" spans="1:23" x14ac:dyDescent="0.25">
      <c r="A30" s="4">
        <v>2003</v>
      </c>
      <c r="B30" s="9">
        <v>319.55200000000002</v>
      </c>
      <c r="C30" s="9">
        <v>2510.0430000000001</v>
      </c>
      <c r="D30" s="9">
        <v>171.36500000000001</v>
      </c>
      <c r="E30" s="9">
        <v>1843.646</v>
      </c>
      <c r="F30" s="9">
        <v>164.553</v>
      </c>
      <c r="G30" s="9">
        <v>1572.348</v>
      </c>
      <c r="H30" s="9">
        <v>29.608000000000001</v>
      </c>
      <c r="I30" s="9">
        <v>579.78800000000001</v>
      </c>
      <c r="J30" s="9">
        <v>262.14600000000002</v>
      </c>
      <c r="K30" s="9">
        <v>165.24799999999999</v>
      </c>
      <c r="L30" s="9">
        <v>908.41300000000001</v>
      </c>
      <c r="M30" s="9">
        <v>202.27199999999999</v>
      </c>
      <c r="U30">
        <f t="shared" si="2"/>
        <v>8728.982</v>
      </c>
    </row>
    <row r="31" spans="1:23" x14ac:dyDescent="0.25">
      <c r="A31" s="4">
        <v>2004</v>
      </c>
      <c r="B31" s="9">
        <v>371.27499999999998</v>
      </c>
      <c r="C31" s="9">
        <v>2822.2049999999999</v>
      </c>
      <c r="D31" s="9">
        <v>196.97499999999999</v>
      </c>
      <c r="E31" s="9">
        <v>2117.9639999999999</v>
      </c>
      <c r="F31" s="9">
        <v>194.065</v>
      </c>
      <c r="G31" s="9">
        <v>1800.203</v>
      </c>
      <c r="H31" s="9">
        <v>34.722000000000001</v>
      </c>
      <c r="I31" s="9">
        <v>657.86199999999997</v>
      </c>
      <c r="J31" s="9">
        <v>301.22000000000003</v>
      </c>
      <c r="K31" s="9">
        <v>189.386</v>
      </c>
      <c r="L31" s="9">
        <v>1070.6780000000001</v>
      </c>
      <c r="M31" s="9">
        <v>240.774</v>
      </c>
      <c r="U31">
        <f t="shared" si="2"/>
        <v>9997.3289999999979</v>
      </c>
    </row>
    <row r="32" spans="1:23" x14ac:dyDescent="0.25">
      <c r="A32" s="4">
        <v>2005</v>
      </c>
      <c r="B32" s="9">
        <v>387.99200000000002</v>
      </c>
      <c r="C32" s="9">
        <v>2866.0459999999998</v>
      </c>
      <c r="D32" s="9">
        <v>204.767</v>
      </c>
      <c r="E32" s="9">
        <v>2199.6840000000002</v>
      </c>
      <c r="F32" s="9">
        <v>211.989</v>
      </c>
      <c r="G32" s="9">
        <v>1855.664</v>
      </c>
      <c r="H32" s="9">
        <v>37.408000000000001</v>
      </c>
      <c r="I32" s="9">
        <v>686.202</v>
      </c>
      <c r="J32" s="9">
        <v>316.48599999999999</v>
      </c>
      <c r="K32" s="9">
        <v>197.624</v>
      </c>
      <c r="L32" s="9">
        <v>1159.1510000000001</v>
      </c>
      <c r="M32" s="9">
        <v>248.184</v>
      </c>
      <c r="U32">
        <f t="shared" si="2"/>
        <v>10371.196999999998</v>
      </c>
    </row>
    <row r="33" spans="1:21" x14ac:dyDescent="0.25">
      <c r="A33" s="4">
        <v>2006</v>
      </c>
      <c r="B33" s="9">
        <v>410.15699999999998</v>
      </c>
      <c r="C33" s="9">
        <v>3004.953</v>
      </c>
      <c r="D33" s="9">
        <v>216.733</v>
      </c>
      <c r="E33" s="9">
        <v>2320.5300000000002</v>
      </c>
      <c r="F33" s="9">
        <v>232.29599999999999</v>
      </c>
      <c r="G33" s="9">
        <v>1944.2550000000001</v>
      </c>
      <c r="H33" s="9">
        <v>42.45</v>
      </c>
      <c r="I33" s="9">
        <v>733.95299999999997</v>
      </c>
      <c r="J33" s="9">
        <v>336.279</v>
      </c>
      <c r="K33" s="9">
        <v>208.74100000000001</v>
      </c>
      <c r="L33" s="9">
        <v>1265.607</v>
      </c>
      <c r="M33" s="9">
        <v>273.54700000000003</v>
      </c>
      <c r="N33" s="1" t="s">
        <v>20</v>
      </c>
      <c r="U33">
        <f t="shared" si="2"/>
        <v>10989.501000000002</v>
      </c>
    </row>
    <row r="34" spans="1:21" x14ac:dyDescent="0.25">
      <c r="A34" s="4">
        <v>2007</v>
      </c>
      <c r="B34" s="9">
        <v>472.47500000000002</v>
      </c>
      <c r="C34" s="9">
        <v>3444.723</v>
      </c>
      <c r="D34" s="9">
        <v>255.739</v>
      </c>
      <c r="E34" s="9">
        <v>2660.8969999999999</v>
      </c>
      <c r="F34" s="9">
        <v>270.3</v>
      </c>
      <c r="G34" s="9">
        <v>2206.1080000000002</v>
      </c>
      <c r="H34" s="9">
        <v>50.959000000000003</v>
      </c>
      <c r="I34" s="9">
        <v>848.65599999999995</v>
      </c>
      <c r="J34" s="9">
        <v>389.23</v>
      </c>
      <c r="K34" s="9">
        <v>240.50200000000001</v>
      </c>
      <c r="L34" s="9">
        <v>1481.393</v>
      </c>
      <c r="M34" s="9">
        <v>318.94</v>
      </c>
      <c r="N34" s="9">
        <v>48.167000000000002</v>
      </c>
      <c r="O34" s="1" t="s">
        <v>21</v>
      </c>
      <c r="P34" s="1" t="s">
        <v>22</v>
      </c>
      <c r="U34">
        <f t="shared" si="2"/>
        <v>12688.089</v>
      </c>
    </row>
    <row r="35" spans="1:21" x14ac:dyDescent="0.25">
      <c r="A35" s="4">
        <v>2008</v>
      </c>
      <c r="B35" s="9">
        <v>521.08399999999995</v>
      </c>
      <c r="C35" s="9">
        <v>3770.15</v>
      </c>
      <c r="D35" s="9">
        <v>285.08699999999999</v>
      </c>
      <c r="E35" s="9">
        <v>2932.2150000000001</v>
      </c>
      <c r="F35" s="9">
        <v>276.334</v>
      </c>
      <c r="G35" s="9">
        <v>2402.0619999999999</v>
      </c>
      <c r="H35" s="9">
        <v>56.113999999999997</v>
      </c>
      <c r="I35" s="9">
        <v>952.49099999999999</v>
      </c>
      <c r="J35" s="9">
        <v>432.334</v>
      </c>
      <c r="K35" s="9">
        <v>263.25</v>
      </c>
      <c r="L35" s="9">
        <v>1642.7650000000001</v>
      </c>
      <c r="M35" s="9">
        <v>356.14</v>
      </c>
      <c r="N35" s="9">
        <v>55.853000000000002</v>
      </c>
      <c r="O35" s="9">
        <v>9.02</v>
      </c>
      <c r="P35" s="9">
        <v>27.972000000000001</v>
      </c>
      <c r="Q35" s="1" t="s">
        <v>23</v>
      </c>
      <c r="U35">
        <f t="shared" si="2"/>
        <v>13982.870999999999</v>
      </c>
    </row>
    <row r="36" spans="1:21" x14ac:dyDescent="0.25">
      <c r="A36" s="4">
        <v>2009</v>
      </c>
      <c r="B36" s="9">
        <v>485.78100000000001</v>
      </c>
      <c r="C36" s="9">
        <v>3426.672</v>
      </c>
      <c r="D36" s="9">
        <v>252.137</v>
      </c>
      <c r="E36" s="9">
        <v>2697.0439999999999</v>
      </c>
      <c r="F36" s="9">
        <v>236.898</v>
      </c>
      <c r="G36" s="9">
        <v>2190.6999999999998</v>
      </c>
      <c r="H36" s="9">
        <v>51.500999999999998</v>
      </c>
      <c r="I36" s="9">
        <v>870.27800000000002</v>
      </c>
      <c r="J36" s="9">
        <v>401.18700000000001</v>
      </c>
      <c r="K36" s="9">
        <v>244.364</v>
      </c>
      <c r="L36" s="9">
        <v>1502.9010000000001</v>
      </c>
      <c r="M36" s="9">
        <v>330.83699999999999</v>
      </c>
      <c r="N36" s="9">
        <v>50.372</v>
      </c>
      <c r="O36" s="9">
        <v>8.5500000000000007</v>
      </c>
      <c r="P36" s="9">
        <v>26.009</v>
      </c>
      <c r="Q36" s="9">
        <v>89.171000000000006</v>
      </c>
      <c r="U36">
        <f t="shared" si="2"/>
        <v>12864.401999999998</v>
      </c>
    </row>
    <row r="37" spans="1:21" x14ac:dyDescent="0.25">
      <c r="A37" s="4">
        <v>2010</v>
      </c>
      <c r="B37" s="9">
        <v>484.44900000000001</v>
      </c>
      <c r="C37" s="9">
        <v>3423.4659999999999</v>
      </c>
      <c r="D37" s="9">
        <v>248.262</v>
      </c>
      <c r="E37" s="9">
        <v>2647.5369999999998</v>
      </c>
      <c r="F37" s="9">
        <v>222.52799999999999</v>
      </c>
      <c r="G37" s="9">
        <v>2129.02</v>
      </c>
      <c r="H37" s="9">
        <v>53.311999999999998</v>
      </c>
      <c r="I37" s="9">
        <v>848.13300000000004</v>
      </c>
      <c r="J37" s="9">
        <v>392.62299999999999</v>
      </c>
      <c r="K37" s="9">
        <v>238.74799999999999</v>
      </c>
      <c r="L37" s="9">
        <v>1434.2860000000001</v>
      </c>
      <c r="M37" s="9">
        <v>299.91899999999998</v>
      </c>
      <c r="N37" s="9">
        <v>48.103000000000002</v>
      </c>
      <c r="O37" s="9">
        <v>8.7569999999999997</v>
      </c>
      <c r="P37" s="9">
        <v>25.606999999999999</v>
      </c>
      <c r="Q37" s="9">
        <v>89.668000000000006</v>
      </c>
      <c r="R37" s="1" t="s">
        <v>24</v>
      </c>
      <c r="U37">
        <f t="shared" si="2"/>
        <v>12594.417999999998</v>
      </c>
    </row>
    <row r="38" spans="1:21" x14ac:dyDescent="0.25">
      <c r="A38" s="4">
        <v>2011</v>
      </c>
      <c r="B38" s="9">
        <v>527.49199999999996</v>
      </c>
      <c r="C38" s="9">
        <v>3761.1419999999998</v>
      </c>
      <c r="D38" s="9">
        <v>273.92500000000001</v>
      </c>
      <c r="E38" s="9">
        <v>2864.03</v>
      </c>
      <c r="F38" s="9">
        <v>238.08099999999999</v>
      </c>
      <c r="G38" s="9">
        <v>2278.3760000000002</v>
      </c>
      <c r="H38" s="9">
        <v>60.06</v>
      </c>
      <c r="I38" s="9">
        <v>904.91499999999996</v>
      </c>
      <c r="J38" s="9">
        <v>431.51499999999999</v>
      </c>
      <c r="K38" s="9">
        <v>245.12</v>
      </c>
      <c r="L38" s="9">
        <v>1489.431</v>
      </c>
      <c r="M38" s="9">
        <v>288.06200000000001</v>
      </c>
      <c r="N38" s="9">
        <v>51.338000000000001</v>
      </c>
      <c r="O38" s="9">
        <v>9.5169999999999995</v>
      </c>
      <c r="P38" s="9">
        <v>27.454000000000001</v>
      </c>
      <c r="Q38" s="9">
        <v>98.271000000000001</v>
      </c>
      <c r="R38" s="9">
        <v>23.190999999999999</v>
      </c>
      <c r="U38">
        <f t="shared" si="2"/>
        <v>13571.920000000002</v>
      </c>
    </row>
    <row r="39" spans="1:21" x14ac:dyDescent="0.25">
      <c r="A39" s="4">
        <v>2012</v>
      </c>
      <c r="B39" s="9">
        <v>498.16</v>
      </c>
      <c r="C39" s="9">
        <v>3545.9459999999999</v>
      </c>
      <c r="D39" s="9">
        <v>256.84899999999999</v>
      </c>
      <c r="E39" s="9">
        <v>2685.3110000000001</v>
      </c>
      <c r="F39" s="9">
        <v>225.13300000000001</v>
      </c>
      <c r="G39" s="9">
        <v>2073.971</v>
      </c>
      <c r="H39" s="9">
        <v>56.709000000000003</v>
      </c>
      <c r="I39" s="9">
        <v>839.43600000000004</v>
      </c>
      <c r="J39" s="9">
        <v>409.65199999999999</v>
      </c>
      <c r="K39" s="9">
        <v>216.488</v>
      </c>
      <c r="L39" s="9">
        <v>1336.759</v>
      </c>
      <c r="M39" s="9">
        <v>245.80699999999999</v>
      </c>
      <c r="N39" s="9">
        <v>46.378</v>
      </c>
      <c r="O39" s="9">
        <v>9.2149999999999999</v>
      </c>
      <c r="P39" s="9">
        <v>25.055</v>
      </c>
      <c r="Q39" s="9">
        <v>93.465999999999994</v>
      </c>
      <c r="R39" s="9">
        <v>23.056999999999999</v>
      </c>
      <c r="U39">
        <f t="shared" si="2"/>
        <v>12587.392000000002</v>
      </c>
    </row>
    <row r="40" spans="1:21" x14ac:dyDescent="0.25">
      <c r="A40" s="4">
        <v>2013</v>
      </c>
      <c r="B40" s="9">
        <v>521.09</v>
      </c>
      <c r="C40" s="9">
        <v>3753.6869999999999</v>
      </c>
      <c r="D40" s="9">
        <v>270.065</v>
      </c>
      <c r="E40" s="9">
        <v>2811.9569999999999</v>
      </c>
      <c r="F40" s="9">
        <v>238.69900000000001</v>
      </c>
      <c r="G40" s="9">
        <v>2131.1590000000001</v>
      </c>
      <c r="H40" s="9">
        <v>61.759</v>
      </c>
      <c r="I40" s="9">
        <v>877.19799999999998</v>
      </c>
      <c r="J40" s="9">
        <v>430.20299999999997</v>
      </c>
      <c r="K40" s="9">
        <v>226.14400000000001</v>
      </c>
      <c r="L40" s="9">
        <v>1362.28</v>
      </c>
      <c r="M40" s="9">
        <v>239.93700000000001</v>
      </c>
      <c r="N40" s="9">
        <v>48.131</v>
      </c>
      <c r="O40" s="9">
        <v>10.148999999999999</v>
      </c>
      <c r="P40" s="9">
        <v>24.094000000000001</v>
      </c>
      <c r="Q40" s="9">
        <v>98.509</v>
      </c>
      <c r="R40" s="9">
        <v>25.145</v>
      </c>
      <c r="S40" s="1" t="s">
        <v>25</v>
      </c>
      <c r="U40">
        <f t="shared" si="2"/>
        <v>13130.205999999998</v>
      </c>
    </row>
    <row r="41" spans="1:21" x14ac:dyDescent="0.25">
      <c r="A41" s="4">
        <v>2014</v>
      </c>
      <c r="B41" s="9">
        <v>531.61400000000003</v>
      </c>
      <c r="C41" s="9">
        <v>3904.9209999999998</v>
      </c>
      <c r="D41" s="9">
        <v>273.04199999999997</v>
      </c>
      <c r="E41" s="9">
        <v>2856.6970000000001</v>
      </c>
      <c r="F41" s="9">
        <v>259.17500000000001</v>
      </c>
      <c r="G41" s="9">
        <v>2155.1509999999998</v>
      </c>
      <c r="H41" s="9">
        <v>66.433000000000007</v>
      </c>
      <c r="I41" s="9">
        <v>892.39700000000005</v>
      </c>
      <c r="J41" s="9">
        <v>442.58699999999999</v>
      </c>
      <c r="K41" s="9">
        <v>229.995</v>
      </c>
      <c r="L41" s="9">
        <v>1379.098</v>
      </c>
      <c r="M41" s="9">
        <v>237.40600000000001</v>
      </c>
      <c r="N41" s="9">
        <v>49.984000000000002</v>
      </c>
      <c r="O41" s="9">
        <v>11.252000000000001</v>
      </c>
      <c r="P41" s="9">
        <v>23.395</v>
      </c>
      <c r="Q41" s="9">
        <v>101.10899999999999</v>
      </c>
      <c r="R41" s="9">
        <v>26.265999999999998</v>
      </c>
      <c r="S41" s="9">
        <v>31.385000000000002</v>
      </c>
      <c r="T41" s="1" t="s">
        <v>27</v>
      </c>
      <c r="U41">
        <f t="shared" si="2"/>
        <v>13471.907000000005</v>
      </c>
    </row>
    <row r="42" spans="1:21" x14ac:dyDescent="0.25">
      <c r="A42" s="4">
        <v>2015</v>
      </c>
      <c r="B42" s="9">
        <v>455.26799999999997</v>
      </c>
      <c r="C42" s="9">
        <v>3383.0909999999999</v>
      </c>
      <c r="D42" s="9">
        <v>232.58199999999999</v>
      </c>
      <c r="E42" s="9">
        <v>2439.4349999999999</v>
      </c>
      <c r="F42" s="9">
        <v>290.82600000000002</v>
      </c>
      <c r="G42" s="9">
        <v>1833.7909999999999</v>
      </c>
      <c r="H42" s="9">
        <v>57.814</v>
      </c>
      <c r="I42" s="9">
        <v>765.65</v>
      </c>
      <c r="J42" s="9">
        <v>382.25799999999998</v>
      </c>
      <c r="K42" s="9">
        <v>199.52099999999999</v>
      </c>
      <c r="L42" s="9">
        <v>1198.393</v>
      </c>
      <c r="M42" s="9">
        <v>195.64</v>
      </c>
      <c r="N42" s="9">
        <v>43.094000000000001</v>
      </c>
      <c r="O42" s="9">
        <v>10.569000000000001</v>
      </c>
      <c r="P42" s="9">
        <v>19.687000000000001</v>
      </c>
      <c r="Q42" s="9">
        <v>87.546000000000006</v>
      </c>
      <c r="R42" s="9">
        <v>22.577999999999999</v>
      </c>
      <c r="S42" s="9">
        <v>26.986000000000001</v>
      </c>
      <c r="T42" s="9">
        <v>41.53</v>
      </c>
      <c r="U42">
        <f t="shared" si="2"/>
        <v>11686.259</v>
      </c>
    </row>
    <row r="43" spans="1:21" x14ac:dyDescent="0.25">
      <c r="A43" s="4">
        <v>2016</v>
      </c>
      <c r="B43" s="9">
        <v>467.738</v>
      </c>
      <c r="C43" s="9">
        <v>3496.6060000000002</v>
      </c>
      <c r="D43" s="9">
        <v>239.15</v>
      </c>
      <c r="E43" s="9">
        <v>2466.152</v>
      </c>
      <c r="F43" s="9">
        <v>301.93099999999998</v>
      </c>
      <c r="G43" s="9">
        <v>1860.152</v>
      </c>
      <c r="H43" s="9">
        <v>58.655999999999999</v>
      </c>
      <c r="I43" s="9">
        <v>783.85199999999998</v>
      </c>
      <c r="J43" s="9">
        <v>390.96100000000001</v>
      </c>
      <c r="K43" s="9">
        <v>205.26900000000001</v>
      </c>
      <c r="L43" s="9">
        <v>1237.7660000000001</v>
      </c>
      <c r="M43" s="9">
        <v>192.77</v>
      </c>
      <c r="N43" s="9">
        <v>44.726999999999997</v>
      </c>
      <c r="O43" s="9">
        <v>11.265000000000001</v>
      </c>
      <c r="P43" s="9">
        <v>20.161000000000001</v>
      </c>
      <c r="Q43" s="9">
        <v>89.805999999999997</v>
      </c>
      <c r="R43" s="9">
        <v>23.347999999999999</v>
      </c>
      <c r="S43" s="9">
        <v>27.582999999999998</v>
      </c>
      <c r="T43" s="9">
        <v>42.805</v>
      </c>
      <c r="U43">
        <f t="shared" si="2"/>
        <v>11960.698000000002</v>
      </c>
    </row>
    <row r="44" spans="1:21" x14ac:dyDescent="0.25">
      <c r="A44" s="4">
        <v>2017</v>
      </c>
      <c r="B44" s="9">
        <v>493.66899999999998</v>
      </c>
      <c r="C44" s="9">
        <v>3700.6129999999998</v>
      </c>
      <c r="D44" s="9">
        <v>252.75299999999999</v>
      </c>
      <c r="E44" s="9">
        <v>2587.6819999999998</v>
      </c>
      <c r="F44" s="9">
        <v>331.54500000000002</v>
      </c>
      <c r="G44" s="9">
        <v>1938.6790000000001</v>
      </c>
      <c r="H44" s="9">
        <v>62.53</v>
      </c>
      <c r="I44" s="9">
        <v>832.23900000000003</v>
      </c>
      <c r="J44" s="9">
        <v>417.351</v>
      </c>
      <c r="K44" s="9">
        <v>218.00800000000001</v>
      </c>
      <c r="L44" s="9">
        <v>1313.951</v>
      </c>
      <c r="M44" s="9">
        <v>200.69</v>
      </c>
      <c r="N44" s="9">
        <v>48.868000000000002</v>
      </c>
      <c r="O44" s="9">
        <v>12.577999999999999</v>
      </c>
      <c r="P44" s="9">
        <v>21.695</v>
      </c>
      <c r="Q44" s="9">
        <v>95.960999999999999</v>
      </c>
      <c r="R44" s="9">
        <v>25.972999999999999</v>
      </c>
      <c r="S44" s="9">
        <v>30.324999999999999</v>
      </c>
      <c r="T44" s="9">
        <v>47.264000000000003</v>
      </c>
      <c r="U44">
        <f t="shared" si="2"/>
        <v>12632.374</v>
      </c>
    </row>
    <row r="45" spans="1:21" x14ac:dyDescent="0.25">
      <c r="A45" s="5">
        <v>2018</v>
      </c>
      <c r="B45" s="10">
        <v>536.05499999999995</v>
      </c>
      <c r="C45" s="10">
        <v>4029.14</v>
      </c>
      <c r="D45" s="10">
        <v>276.553</v>
      </c>
      <c r="E45" s="10">
        <v>2794.6959999999999</v>
      </c>
      <c r="F45" s="10">
        <v>366.44799999999998</v>
      </c>
      <c r="G45" s="10">
        <v>2086.9110000000001</v>
      </c>
      <c r="H45" s="10">
        <v>68.992999999999995</v>
      </c>
      <c r="I45" s="10">
        <v>909.88699999999994</v>
      </c>
      <c r="J45" s="10">
        <v>459.40100000000001</v>
      </c>
      <c r="K45" s="10">
        <v>237.96199999999999</v>
      </c>
      <c r="L45" s="10">
        <v>1437.047</v>
      </c>
      <c r="M45" s="10">
        <v>218.05699999999999</v>
      </c>
      <c r="N45" s="10">
        <v>54.969000000000001</v>
      </c>
      <c r="O45" s="10">
        <v>14.27</v>
      </c>
      <c r="P45" s="10">
        <v>23.963000000000001</v>
      </c>
      <c r="Q45" s="10">
        <v>106.94</v>
      </c>
      <c r="R45" s="10">
        <v>29.527000000000001</v>
      </c>
      <c r="S45" s="10">
        <v>34.286000000000001</v>
      </c>
      <c r="T45" s="10">
        <v>52.468000000000004</v>
      </c>
      <c r="U45">
        <f t="shared" si="2"/>
        <v>13737.573000000002</v>
      </c>
    </row>
    <row r="46" spans="1:21" x14ac:dyDescent="0.25">
      <c r="A46" s="13" t="s">
        <v>51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1" ht="23.25" x14ac:dyDescent="0.35">
      <c r="A47" s="38" t="s">
        <v>59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1" ht="45" x14ac:dyDescent="0.5">
      <c r="A48" s="8" t="s">
        <v>26</v>
      </c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0</v>
      </c>
      <c r="L48" s="3" t="s">
        <v>10</v>
      </c>
      <c r="M48" s="3" t="s">
        <v>11</v>
      </c>
      <c r="N48" s="3" t="s">
        <v>12</v>
      </c>
      <c r="O48" s="3" t="s">
        <v>13</v>
      </c>
      <c r="P48" s="3" t="s">
        <v>14</v>
      </c>
      <c r="Q48" s="3" t="s">
        <v>15</v>
      </c>
      <c r="R48" s="3" t="s">
        <v>16</v>
      </c>
      <c r="S48" s="3" t="s">
        <v>17</v>
      </c>
      <c r="T48" s="3" t="s">
        <v>18</v>
      </c>
      <c r="U48" s="19" t="s">
        <v>60</v>
      </c>
    </row>
    <row r="49" spans="1:21" x14ac:dyDescent="0.25">
      <c r="A49" s="4">
        <v>1999</v>
      </c>
      <c r="B49" s="11">
        <f t="shared" ref="B49:Q64" si="3">(B3/100)*B26</f>
        <v>-1.5632280000000001</v>
      </c>
      <c r="C49" s="11">
        <f t="shared" si="3"/>
        <v>-37.447464000000004</v>
      </c>
      <c r="D49" s="11">
        <f t="shared" si="3"/>
        <v>2.3018000000000001</v>
      </c>
      <c r="E49" s="11">
        <f t="shared" si="3"/>
        <v>-23.913135999999998</v>
      </c>
      <c r="F49" s="11">
        <f t="shared" si="3"/>
        <v>2.3718239999999997</v>
      </c>
      <c r="G49" s="11">
        <f t="shared" si="3"/>
        <v>-22.503078000000002</v>
      </c>
      <c r="H49" s="11">
        <f t="shared" si="3"/>
        <v>0.74105500000000002</v>
      </c>
      <c r="I49" s="11">
        <f t="shared" si="3"/>
        <v>1.342422</v>
      </c>
      <c r="J49" s="11">
        <f t="shared" si="3"/>
        <v>-5.654116000000001</v>
      </c>
      <c r="K49" s="11">
        <f t="shared" si="3"/>
        <v>-3.8288999999999995</v>
      </c>
      <c r="L49" s="11">
        <f t="shared" si="3"/>
        <v>-8.2467970000000008</v>
      </c>
      <c r="U49" s="16">
        <f>SUM(B49:T49)</f>
        <v>-96.399618000000018</v>
      </c>
    </row>
    <row r="50" spans="1:21" x14ac:dyDescent="0.25">
      <c r="A50" s="4">
        <v>2000</v>
      </c>
      <c r="B50" s="11">
        <f t="shared" si="3"/>
        <v>-0.23855500000000002</v>
      </c>
      <c r="C50" s="11">
        <f t="shared" si="3"/>
        <v>17.597547000000002</v>
      </c>
      <c r="D50" s="11">
        <f t="shared" si="3"/>
        <v>8.6859270000000013</v>
      </c>
      <c r="E50" s="11">
        <f t="shared" si="3"/>
        <v>-17.757636000000002</v>
      </c>
      <c r="F50" s="11">
        <f t="shared" si="3"/>
        <v>4.9058800000000007</v>
      </c>
      <c r="G50" s="11">
        <f t="shared" si="3"/>
        <v>-27.477120000000003</v>
      </c>
      <c r="H50" s="11">
        <f t="shared" si="3"/>
        <v>1.2579979999999999</v>
      </c>
      <c r="I50" s="11">
        <f t="shared" si="3"/>
        <v>5.0109720000000006</v>
      </c>
      <c r="J50" s="11">
        <f t="shared" si="3"/>
        <v>-4.7361120000000003</v>
      </c>
      <c r="K50" s="11">
        <f t="shared" si="3"/>
        <v>-3.7978240000000003</v>
      </c>
      <c r="L50" s="11">
        <f t="shared" si="3"/>
        <v>-6.5673300000000001</v>
      </c>
      <c r="M50" s="1" t="s">
        <v>19</v>
      </c>
      <c r="U50" s="16">
        <f t="shared" ref="U50:U68" si="4">SUM(B50:T50)</f>
        <v>-23.116253</v>
      </c>
    </row>
    <row r="51" spans="1:21" x14ac:dyDescent="0.25">
      <c r="A51" s="4">
        <v>2001</v>
      </c>
      <c r="B51" s="11">
        <f t="shared" si="3"/>
        <v>0.47600799999999999</v>
      </c>
      <c r="C51" s="11">
        <f t="shared" si="3"/>
        <v>-60.511380000000003</v>
      </c>
      <c r="D51" s="11">
        <f t="shared" si="3"/>
        <v>6.4668999999999999</v>
      </c>
      <c r="E51" s="11">
        <f t="shared" si="3"/>
        <v>-19.283669999999997</v>
      </c>
      <c r="F51" s="11">
        <f t="shared" si="3"/>
        <v>1.09189</v>
      </c>
      <c r="G51" s="11">
        <f t="shared" si="3"/>
        <v>-39.545774000000009</v>
      </c>
      <c r="H51" s="11">
        <f t="shared" si="3"/>
        <v>1.255933</v>
      </c>
      <c r="I51" s="11">
        <f t="shared" si="3"/>
        <v>-2.15754</v>
      </c>
      <c r="J51" s="11">
        <f t="shared" si="3"/>
        <v>-1.3823109999999998</v>
      </c>
      <c r="K51" s="11">
        <f t="shared" si="3"/>
        <v>-5.8381920000000003</v>
      </c>
      <c r="L51" s="11">
        <f t="shared" si="3"/>
        <v>-3.132015</v>
      </c>
      <c r="M51" s="11">
        <f t="shared" si="3"/>
        <v>-7.4956199999999997</v>
      </c>
      <c r="U51" s="16">
        <f t="shared" si="4"/>
        <v>-130.05577099999999</v>
      </c>
    </row>
    <row r="52" spans="1:21" x14ac:dyDescent="0.25">
      <c r="A52" s="4">
        <v>2002</v>
      </c>
      <c r="B52" s="11">
        <f t="shared" si="3"/>
        <v>0</v>
      </c>
      <c r="C52" s="11">
        <f t="shared" si="3"/>
        <v>-81.337035</v>
      </c>
      <c r="D52" s="11">
        <f t="shared" si="3"/>
        <v>5.739344</v>
      </c>
      <c r="E52" s="11">
        <f t="shared" si="3"/>
        <v>-47.965024</v>
      </c>
      <c r="F52" s="11">
        <f t="shared" si="3"/>
        <v>-0.64166500000000004</v>
      </c>
      <c r="G52" s="11">
        <f t="shared" si="3"/>
        <v>-38.112839999999998</v>
      </c>
      <c r="H52" s="11">
        <f t="shared" si="3"/>
        <v>0.56853600000000004</v>
      </c>
      <c r="I52" s="11">
        <f t="shared" si="3"/>
        <v>-9.9345119999999998</v>
      </c>
      <c r="J52" s="11">
        <f t="shared" si="3"/>
        <v>-2.9965319999999998</v>
      </c>
      <c r="K52" s="11">
        <f t="shared" si="3"/>
        <v>-4.4432520000000002</v>
      </c>
      <c r="L52" s="11">
        <f t="shared" si="3"/>
        <v>-2.829304</v>
      </c>
      <c r="M52" s="11">
        <f t="shared" si="3"/>
        <v>-9.2584199999999992</v>
      </c>
      <c r="U52" s="16">
        <f t="shared" si="4"/>
        <v>-191.21070400000002</v>
      </c>
    </row>
    <row r="53" spans="1:21" x14ac:dyDescent="0.25">
      <c r="A53" s="4">
        <v>2003</v>
      </c>
      <c r="B53" s="11">
        <f t="shared" si="3"/>
        <v>-5.7519360000000015</v>
      </c>
      <c r="C53" s="11">
        <f t="shared" si="3"/>
        <v>-105.42180600000002</v>
      </c>
      <c r="D53" s="11">
        <f t="shared" si="3"/>
        <v>4.1127600000000006</v>
      </c>
      <c r="E53" s="11">
        <f t="shared" si="3"/>
        <v>-73.745840000000001</v>
      </c>
      <c r="F53" s="11">
        <f t="shared" si="3"/>
        <v>0.65821200000000002</v>
      </c>
      <c r="G53" s="11">
        <f t="shared" si="3"/>
        <v>-51.887484000000001</v>
      </c>
      <c r="H53" s="11">
        <f t="shared" si="3"/>
        <v>5.9216000000000005E-2</v>
      </c>
      <c r="I53" s="11">
        <f t="shared" si="3"/>
        <v>-17.973428000000002</v>
      </c>
      <c r="J53" s="11">
        <f t="shared" si="3"/>
        <v>-4.7186280000000007</v>
      </c>
      <c r="K53" s="11">
        <f t="shared" si="3"/>
        <v>-7.270912</v>
      </c>
      <c r="L53" s="11">
        <f t="shared" si="3"/>
        <v>-3.6336520000000001</v>
      </c>
      <c r="M53" s="11">
        <f t="shared" si="3"/>
        <v>-15.777215999999999</v>
      </c>
      <c r="U53" s="16">
        <f t="shared" si="4"/>
        <v>-281.35071400000004</v>
      </c>
    </row>
    <row r="54" spans="1:21" x14ac:dyDescent="0.25">
      <c r="A54" s="4">
        <v>2004</v>
      </c>
      <c r="B54" s="11">
        <f t="shared" si="3"/>
        <v>-0.74254999999999993</v>
      </c>
      <c r="C54" s="11">
        <f t="shared" si="3"/>
        <v>-104.42158500000001</v>
      </c>
      <c r="D54" s="11">
        <f t="shared" si="3"/>
        <v>4.33345</v>
      </c>
      <c r="E54" s="11">
        <f t="shared" si="3"/>
        <v>-76.246704000000008</v>
      </c>
      <c r="F54" s="11">
        <f t="shared" si="3"/>
        <v>2.5228450000000002</v>
      </c>
      <c r="G54" s="11">
        <f t="shared" si="3"/>
        <v>-63.007105000000003</v>
      </c>
      <c r="H54" s="11">
        <f t="shared" si="3"/>
        <v>-0.45138600000000006</v>
      </c>
      <c r="I54" s="11">
        <f t="shared" si="3"/>
        <v>-11.841516</v>
      </c>
      <c r="J54" s="11">
        <f t="shared" si="3"/>
        <v>-14.458560000000002</v>
      </c>
      <c r="K54" s="11">
        <f t="shared" si="3"/>
        <v>-11.741932</v>
      </c>
      <c r="L54" s="11">
        <f t="shared" si="3"/>
        <v>0</v>
      </c>
      <c r="M54" s="11">
        <f t="shared" si="3"/>
        <v>-21.188112000000004</v>
      </c>
      <c r="U54" s="16">
        <f t="shared" si="4"/>
        <v>-297.24315500000006</v>
      </c>
    </row>
    <row r="55" spans="1:21" x14ac:dyDescent="0.25">
      <c r="A55" s="4">
        <v>2005</v>
      </c>
      <c r="B55" s="11">
        <f t="shared" si="3"/>
        <v>-10.863776</v>
      </c>
      <c r="C55" s="11">
        <f t="shared" si="3"/>
        <v>-97.445564000000005</v>
      </c>
      <c r="D55" s="11">
        <f t="shared" si="3"/>
        <v>5.3239420000000006</v>
      </c>
      <c r="E55" s="11">
        <f t="shared" si="3"/>
        <v>-74.789256000000009</v>
      </c>
      <c r="F55" s="11">
        <f t="shared" si="3"/>
        <v>3.3918240000000002</v>
      </c>
      <c r="G55" s="11">
        <f t="shared" si="3"/>
        <v>-76.082223999999997</v>
      </c>
      <c r="H55" s="11">
        <f t="shared" si="3"/>
        <v>3.7408000000000004E-2</v>
      </c>
      <c r="I55" s="11">
        <f t="shared" si="3"/>
        <v>-2.7448079999999999</v>
      </c>
      <c r="J55" s="11">
        <f t="shared" si="3"/>
        <v>-7.9121500000000005</v>
      </c>
      <c r="K55" s="11">
        <f t="shared" si="3"/>
        <v>-12.252687999999999</v>
      </c>
      <c r="L55" s="11">
        <f t="shared" si="3"/>
        <v>13.909812000000001</v>
      </c>
      <c r="M55" s="11">
        <f t="shared" si="3"/>
        <v>-15.387407999999999</v>
      </c>
      <c r="U55" s="16">
        <f t="shared" si="4"/>
        <v>-274.814888</v>
      </c>
    </row>
    <row r="56" spans="1:21" x14ac:dyDescent="0.25">
      <c r="A56" s="4">
        <v>2006</v>
      </c>
      <c r="B56" s="11">
        <f t="shared" si="3"/>
        <v>0.82031399999999999</v>
      </c>
      <c r="C56" s="11">
        <f t="shared" si="3"/>
        <v>-51.084201</v>
      </c>
      <c r="D56" s="11">
        <f t="shared" si="3"/>
        <v>8.4525869999999994</v>
      </c>
      <c r="E56" s="11">
        <f t="shared" si="3"/>
        <v>-55.692720000000008</v>
      </c>
      <c r="F56" s="11">
        <f t="shared" si="3"/>
        <v>6.504287999999999</v>
      </c>
      <c r="G56" s="11">
        <f t="shared" si="3"/>
        <v>-68.048925000000011</v>
      </c>
      <c r="H56" s="11">
        <f t="shared" si="3"/>
        <v>0.80654999999999999</v>
      </c>
      <c r="I56" s="11">
        <f t="shared" si="3"/>
        <v>0.73395299999999997</v>
      </c>
      <c r="J56" s="11">
        <f t="shared" si="3"/>
        <v>-8.406975000000001</v>
      </c>
      <c r="K56" s="11">
        <f t="shared" si="3"/>
        <v>-8.9758630000000004</v>
      </c>
      <c r="L56" s="11">
        <f t="shared" si="3"/>
        <v>27.843354000000001</v>
      </c>
      <c r="M56" s="11">
        <f t="shared" si="3"/>
        <v>-16.139273000000003</v>
      </c>
      <c r="N56" s="1" t="s">
        <v>20</v>
      </c>
      <c r="U56" s="16">
        <f t="shared" si="4"/>
        <v>-163.18691099999998</v>
      </c>
    </row>
    <row r="57" spans="1:21" x14ac:dyDescent="0.25">
      <c r="A57" s="4">
        <v>2007</v>
      </c>
      <c r="B57" s="11">
        <f t="shared" si="3"/>
        <v>0.47247500000000003</v>
      </c>
      <c r="C57" s="11">
        <f t="shared" si="3"/>
        <v>6.8894460000000004</v>
      </c>
      <c r="D57" s="11">
        <f t="shared" si="3"/>
        <v>13.042688999999999</v>
      </c>
      <c r="E57" s="11">
        <f t="shared" si="3"/>
        <v>-69.183322000000004</v>
      </c>
      <c r="F57" s="11">
        <f t="shared" si="3"/>
        <v>0.81090000000000007</v>
      </c>
      <c r="G57" s="11">
        <f t="shared" si="3"/>
        <v>-33.091619999999999</v>
      </c>
      <c r="H57" s="11">
        <f t="shared" si="3"/>
        <v>2.1402780000000003</v>
      </c>
      <c r="I57" s="11">
        <f t="shared" si="3"/>
        <v>-0.84865599999999997</v>
      </c>
      <c r="J57" s="11">
        <f t="shared" si="3"/>
        <v>-5.4492199999999995</v>
      </c>
      <c r="K57" s="11">
        <f t="shared" si="3"/>
        <v>-7.2150600000000003</v>
      </c>
      <c r="L57" s="11">
        <f t="shared" si="3"/>
        <v>28.146467000000001</v>
      </c>
      <c r="M57" s="11">
        <f t="shared" si="3"/>
        <v>-21.368980000000001</v>
      </c>
      <c r="N57" s="11">
        <f t="shared" si="3"/>
        <v>-4.8167000000000001E-2</v>
      </c>
      <c r="O57" s="1" t="s">
        <v>21</v>
      </c>
      <c r="P57" s="1" t="s">
        <v>22</v>
      </c>
      <c r="U57" s="16">
        <f t="shared" si="4"/>
        <v>-85.702770000000015</v>
      </c>
    </row>
    <row r="58" spans="1:21" x14ac:dyDescent="0.25">
      <c r="A58" s="4">
        <v>2008</v>
      </c>
      <c r="B58" s="11">
        <f t="shared" si="3"/>
        <v>-5.7319240000000002</v>
      </c>
      <c r="C58" s="11">
        <f t="shared" si="3"/>
        <v>-7.5403000000000002</v>
      </c>
      <c r="D58" s="11">
        <f t="shared" si="3"/>
        <v>11.973654</v>
      </c>
      <c r="E58" s="11">
        <f t="shared" si="3"/>
        <v>-96.763095000000007</v>
      </c>
      <c r="F58" s="11">
        <f t="shared" si="3"/>
        <v>-19.343380000000003</v>
      </c>
      <c r="G58" s="11">
        <f t="shared" si="3"/>
        <v>-62.453612</v>
      </c>
      <c r="H58" s="11">
        <f t="shared" si="3"/>
        <v>1.8517619999999999</v>
      </c>
      <c r="I58" s="11">
        <f t="shared" si="3"/>
        <v>1.904982</v>
      </c>
      <c r="J58" s="11">
        <f t="shared" si="3"/>
        <v>-6.4850099999999999</v>
      </c>
      <c r="K58" s="11">
        <f t="shared" si="3"/>
        <v>-10.003499999999999</v>
      </c>
      <c r="L58" s="11">
        <f t="shared" si="3"/>
        <v>-72.281660000000016</v>
      </c>
      <c r="M58" s="11">
        <f t="shared" si="3"/>
        <v>-36.326279999999997</v>
      </c>
      <c r="N58" s="11">
        <f t="shared" si="3"/>
        <v>-0.78194199999999991</v>
      </c>
      <c r="O58" s="11">
        <f t="shared" si="3"/>
        <v>-0.37884000000000001</v>
      </c>
      <c r="P58" s="11">
        <f t="shared" si="3"/>
        <v>0.25174800000000003</v>
      </c>
      <c r="Q58" s="1" t="s">
        <v>23</v>
      </c>
      <c r="U58" s="16">
        <f t="shared" si="4"/>
        <v>-302.10739699999999</v>
      </c>
    </row>
    <row r="59" spans="1:21" x14ac:dyDescent="0.25">
      <c r="A59" s="4">
        <v>2009</v>
      </c>
      <c r="B59" s="11">
        <f t="shared" si="3"/>
        <v>-26.232174000000004</v>
      </c>
      <c r="C59" s="11">
        <f t="shared" si="3"/>
        <v>-109.653504</v>
      </c>
      <c r="D59" s="11">
        <f t="shared" si="3"/>
        <v>-6.3034250000000007</v>
      </c>
      <c r="E59" s="11">
        <f t="shared" si="3"/>
        <v>-194.18716800000001</v>
      </c>
      <c r="F59" s="11">
        <f t="shared" si="3"/>
        <v>-32.691924</v>
      </c>
      <c r="G59" s="11">
        <f t="shared" si="3"/>
        <v>-113.9164</v>
      </c>
      <c r="H59" s="11">
        <f t="shared" si="3"/>
        <v>-0.36050699999999997</v>
      </c>
      <c r="I59" s="11">
        <f t="shared" si="3"/>
        <v>-44.384177999999999</v>
      </c>
      <c r="J59" s="11">
        <f t="shared" si="3"/>
        <v>-21.262910999999999</v>
      </c>
      <c r="K59" s="11">
        <f t="shared" si="3"/>
        <v>-23.947672000000001</v>
      </c>
      <c r="L59" s="11">
        <f t="shared" si="3"/>
        <v>-165.31910999999999</v>
      </c>
      <c r="M59" s="11">
        <f t="shared" si="3"/>
        <v>-49.956386999999999</v>
      </c>
      <c r="N59" s="11">
        <f t="shared" si="3"/>
        <v>-2.921576</v>
      </c>
      <c r="O59" s="11">
        <f t="shared" si="3"/>
        <v>-0.27360000000000001</v>
      </c>
      <c r="P59" s="11">
        <f t="shared" si="3"/>
        <v>-1.4044860000000001</v>
      </c>
      <c r="Q59" s="11">
        <f t="shared" si="3"/>
        <v>-6.9553380000000002</v>
      </c>
      <c r="U59" s="16">
        <f t="shared" si="4"/>
        <v>-799.77035999999998</v>
      </c>
    </row>
    <row r="60" spans="1:21" x14ac:dyDescent="0.25">
      <c r="A60" s="4">
        <v>2010</v>
      </c>
      <c r="B60" s="11">
        <f t="shared" si="3"/>
        <v>-19.377960000000002</v>
      </c>
      <c r="C60" s="11">
        <f t="shared" si="3"/>
        <v>-143.785572</v>
      </c>
      <c r="D60" s="11">
        <f t="shared" si="3"/>
        <v>-6.4548120000000004</v>
      </c>
      <c r="E60" s="11">
        <f t="shared" si="3"/>
        <v>-182.68005300000002</v>
      </c>
      <c r="F60" s="11">
        <f t="shared" si="3"/>
        <v>-71.208960000000005</v>
      </c>
      <c r="G60" s="11">
        <f t="shared" si="3"/>
        <v>-89.418840000000003</v>
      </c>
      <c r="H60" s="11">
        <f t="shared" si="3"/>
        <v>-0.37318399999999996</v>
      </c>
      <c r="I60" s="11">
        <f t="shared" si="3"/>
        <v>-44.102916000000008</v>
      </c>
      <c r="J60" s="11">
        <f t="shared" si="3"/>
        <v>-17.275412000000003</v>
      </c>
      <c r="K60" s="11">
        <f t="shared" si="3"/>
        <v>-26.739775999999996</v>
      </c>
      <c r="L60" s="11">
        <f t="shared" si="3"/>
        <v>-134.82288400000002</v>
      </c>
      <c r="M60" s="11">
        <f t="shared" si="3"/>
        <v>-33.590927999999998</v>
      </c>
      <c r="N60" s="11">
        <f t="shared" si="3"/>
        <v>-2.6937679999999999</v>
      </c>
      <c r="O60" s="11">
        <f t="shared" si="3"/>
        <v>-0.21016799999999999</v>
      </c>
      <c r="P60" s="11">
        <f t="shared" si="3"/>
        <v>-1.2035290000000001</v>
      </c>
      <c r="Q60" s="11">
        <f t="shared" si="3"/>
        <v>-6.7251000000000003</v>
      </c>
      <c r="R60" s="1" t="s">
        <v>24</v>
      </c>
      <c r="U60" s="16">
        <f t="shared" si="4"/>
        <v>-780.66386199999999</v>
      </c>
    </row>
    <row r="61" spans="1:21" x14ac:dyDescent="0.25">
      <c r="A61" s="4">
        <v>2011</v>
      </c>
      <c r="B61" s="11">
        <f t="shared" si="3"/>
        <v>-22.154664</v>
      </c>
      <c r="C61" s="11">
        <f t="shared" si="3"/>
        <v>-37.611420000000003</v>
      </c>
      <c r="D61" s="11">
        <f t="shared" si="3"/>
        <v>-2.7392500000000002</v>
      </c>
      <c r="E61" s="11">
        <f t="shared" si="3"/>
        <v>-148.92956000000001</v>
      </c>
      <c r="F61" s="11">
        <f t="shared" si="3"/>
        <v>-30.474367999999998</v>
      </c>
      <c r="G61" s="11">
        <f t="shared" si="3"/>
        <v>-84.29991200000002</v>
      </c>
      <c r="H61" s="11">
        <f t="shared" si="3"/>
        <v>0.30030000000000001</v>
      </c>
      <c r="I61" s="11">
        <f t="shared" si="3"/>
        <v>-39.81626</v>
      </c>
      <c r="J61" s="11">
        <f t="shared" si="3"/>
        <v>-11.219390000000001</v>
      </c>
      <c r="K61" s="11">
        <f t="shared" si="3"/>
        <v>-18.138880000000004</v>
      </c>
      <c r="L61" s="11">
        <f t="shared" si="3"/>
        <v>-142.985376</v>
      </c>
      <c r="M61" s="11">
        <f t="shared" si="3"/>
        <v>-29.670386000000004</v>
      </c>
      <c r="N61" s="11">
        <f t="shared" si="3"/>
        <v>-3.4396460000000002</v>
      </c>
      <c r="O61" s="11">
        <f t="shared" si="3"/>
        <v>-0.228408</v>
      </c>
      <c r="P61" s="11">
        <f t="shared" si="3"/>
        <v>-1.564878</v>
      </c>
      <c r="Q61" s="11">
        <f t="shared" si="3"/>
        <v>-4.2256529999999994</v>
      </c>
      <c r="R61" s="11">
        <f t="shared" ref="R61:R65" si="5">(R15/100)*R38</f>
        <v>0.27829199999999998</v>
      </c>
      <c r="U61" s="16">
        <f t="shared" si="4"/>
        <v>-576.91945900000007</v>
      </c>
    </row>
    <row r="62" spans="1:21" x14ac:dyDescent="0.25">
      <c r="A62" s="4">
        <v>2012</v>
      </c>
      <c r="B62" s="11">
        <f t="shared" si="3"/>
        <v>-20.922720000000002</v>
      </c>
      <c r="C62" s="11">
        <f t="shared" si="3"/>
        <v>0</v>
      </c>
      <c r="D62" s="11">
        <f t="shared" si="3"/>
        <v>-5.6506780000000001</v>
      </c>
      <c r="E62" s="11">
        <f t="shared" si="3"/>
        <v>-134.26555000000002</v>
      </c>
      <c r="F62" s="11">
        <f t="shared" si="3"/>
        <v>-18.235773000000002</v>
      </c>
      <c r="G62" s="11">
        <f t="shared" si="3"/>
        <v>-60.145158999999992</v>
      </c>
      <c r="H62" s="11">
        <f t="shared" si="3"/>
        <v>0.170127</v>
      </c>
      <c r="I62" s="11">
        <f t="shared" si="3"/>
        <v>-32.738004000000004</v>
      </c>
      <c r="J62" s="11">
        <f t="shared" si="3"/>
        <v>-9.0123440000000006</v>
      </c>
      <c r="K62" s="11">
        <f t="shared" si="3"/>
        <v>-12.339816000000001</v>
      </c>
      <c r="L62" s="11">
        <f t="shared" si="3"/>
        <v>-140.35969499999999</v>
      </c>
      <c r="M62" s="11">
        <f t="shared" si="3"/>
        <v>-21.876823000000002</v>
      </c>
      <c r="N62" s="11">
        <f t="shared" si="3"/>
        <v>-1.8551200000000001</v>
      </c>
      <c r="O62" s="11">
        <f t="shared" si="3"/>
        <v>-0.32252500000000001</v>
      </c>
      <c r="P62" s="11">
        <f t="shared" si="3"/>
        <v>-1.4030799999999999</v>
      </c>
      <c r="Q62" s="11">
        <f t="shared" si="3"/>
        <v>-4.0190379999999992</v>
      </c>
      <c r="R62" s="11">
        <f t="shared" si="5"/>
        <v>-6.9170999999999996E-2</v>
      </c>
      <c r="U62" s="16">
        <f t="shared" si="4"/>
        <v>-463.04536899999994</v>
      </c>
    </row>
    <row r="63" spans="1:21" x14ac:dyDescent="0.25">
      <c r="A63" s="4">
        <v>2013</v>
      </c>
      <c r="B63" s="11">
        <f t="shared" si="3"/>
        <v>-16.153790000000001</v>
      </c>
      <c r="C63" s="11">
        <f t="shared" si="3"/>
        <v>-3.7536869999999998</v>
      </c>
      <c r="D63" s="11">
        <f t="shared" si="3"/>
        <v>-7.0216900000000004</v>
      </c>
      <c r="E63" s="11">
        <f t="shared" si="3"/>
        <v>-115.29023699999998</v>
      </c>
      <c r="F63" s="11">
        <f t="shared" si="3"/>
        <v>-14.560639</v>
      </c>
      <c r="G63" s="11">
        <f t="shared" si="3"/>
        <v>-61.803610999999997</v>
      </c>
      <c r="H63" s="11">
        <f t="shared" si="3"/>
        <v>0.61758999999999997</v>
      </c>
      <c r="I63" s="11">
        <f t="shared" si="3"/>
        <v>-25.438741999999998</v>
      </c>
      <c r="J63" s="11">
        <f t="shared" si="3"/>
        <v>-8.6040600000000005</v>
      </c>
      <c r="K63" s="11">
        <f t="shared" si="3"/>
        <v>-10.854912000000001</v>
      </c>
      <c r="L63" s="11">
        <f t="shared" si="3"/>
        <v>-95.3596</v>
      </c>
      <c r="M63" s="11">
        <f t="shared" si="3"/>
        <v>-31.671684000000003</v>
      </c>
      <c r="N63" s="11">
        <f t="shared" si="3"/>
        <v>-7.0752569999999997</v>
      </c>
      <c r="O63" s="11">
        <f t="shared" si="3"/>
        <v>-0.24357599999999999</v>
      </c>
      <c r="P63" s="11">
        <f t="shared" si="3"/>
        <v>-1.2287939999999999</v>
      </c>
      <c r="Q63" s="11">
        <f t="shared" si="3"/>
        <v>-2.6597430000000002</v>
      </c>
      <c r="R63" s="11">
        <f t="shared" si="5"/>
        <v>-5.0290000000000001E-2</v>
      </c>
      <c r="S63" s="1" t="s">
        <v>25</v>
      </c>
      <c r="U63" s="16">
        <f t="shared" si="4"/>
        <v>-401.15272200000004</v>
      </c>
    </row>
    <row r="64" spans="1:21" x14ac:dyDescent="0.25">
      <c r="A64" s="4">
        <v>2014</v>
      </c>
      <c r="B64" s="11">
        <f t="shared" si="3"/>
        <v>-16.480034</v>
      </c>
      <c r="C64" s="11">
        <f t="shared" si="3"/>
        <v>23.429525999999999</v>
      </c>
      <c r="D64" s="11">
        <f t="shared" si="3"/>
        <v>-8.7373439999999984</v>
      </c>
      <c r="E64" s="11">
        <f t="shared" si="3"/>
        <v>-111.41118300000001</v>
      </c>
      <c r="F64" s="11">
        <f t="shared" si="3"/>
        <v>-9.3303000000000011</v>
      </c>
      <c r="G64" s="11">
        <f t="shared" si="3"/>
        <v>-64.654529999999994</v>
      </c>
      <c r="H64" s="11">
        <f t="shared" si="3"/>
        <v>0.8636290000000002</v>
      </c>
      <c r="I64" s="11">
        <f t="shared" si="3"/>
        <v>-19.632734000000003</v>
      </c>
      <c r="J64" s="11">
        <f t="shared" si="3"/>
        <v>-11.949849</v>
      </c>
      <c r="K64" s="11">
        <f t="shared" si="3"/>
        <v>-16.559640000000002</v>
      </c>
      <c r="L64" s="11">
        <f t="shared" si="3"/>
        <v>-82.74588</v>
      </c>
      <c r="M64" s="11">
        <f t="shared" si="3"/>
        <v>-8.546616000000002</v>
      </c>
      <c r="N64" s="11">
        <f t="shared" si="3"/>
        <v>-2.74912</v>
      </c>
      <c r="O64" s="11">
        <f t="shared" si="3"/>
        <v>-0.19128400000000004</v>
      </c>
      <c r="P64" s="11">
        <f t="shared" si="3"/>
        <v>-2.10555</v>
      </c>
      <c r="Q64" s="11">
        <f t="shared" si="3"/>
        <v>-2.729943</v>
      </c>
      <c r="R64" s="11">
        <f t="shared" si="5"/>
        <v>0.18386199999999997</v>
      </c>
      <c r="S64" s="11">
        <f>(S18/100)*S41</f>
        <v>-0.470775</v>
      </c>
      <c r="T64" s="1" t="s">
        <v>27</v>
      </c>
      <c r="U64" s="16">
        <f t="shared" si="4"/>
        <v>-333.81776500000007</v>
      </c>
    </row>
    <row r="65" spans="1:21" x14ac:dyDescent="0.25">
      <c r="A65" s="4">
        <v>2015</v>
      </c>
      <c r="B65" s="11">
        <f t="shared" ref="B65:Q68" si="6">(B19/100)*B42</f>
        <v>-11.3817</v>
      </c>
      <c r="C65" s="11">
        <f t="shared" si="6"/>
        <v>27.064727999999999</v>
      </c>
      <c r="D65" s="11">
        <f t="shared" si="6"/>
        <v>-6.5122959999999992</v>
      </c>
      <c r="E65" s="11">
        <f t="shared" si="6"/>
        <v>-87.819660000000013</v>
      </c>
      <c r="F65" s="11">
        <f t="shared" si="6"/>
        <v>-5.5256940000000005</v>
      </c>
      <c r="G65" s="11">
        <f t="shared" si="6"/>
        <v>-47.678566000000004</v>
      </c>
      <c r="H65" s="11">
        <f t="shared" si="6"/>
        <v>0.75158200000000008</v>
      </c>
      <c r="I65" s="11">
        <f t="shared" si="6"/>
        <v>-15.313000000000001</v>
      </c>
      <c r="J65" s="11">
        <f t="shared" si="6"/>
        <v>-3.8225799999999999</v>
      </c>
      <c r="K65" s="11">
        <f t="shared" si="6"/>
        <v>-8.7789239999999999</v>
      </c>
      <c r="L65" s="11">
        <f t="shared" si="6"/>
        <v>-63.514828999999999</v>
      </c>
      <c r="M65" s="11">
        <f t="shared" si="6"/>
        <v>-10.955839999999998</v>
      </c>
      <c r="N65" s="11">
        <f t="shared" si="6"/>
        <v>-1.2066319999999999</v>
      </c>
      <c r="O65" s="11">
        <f t="shared" si="6"/>
        <v>-0.10569000000000001</v>
      </c>
      <c r="P65" s="11">
        <f t="shared" si="6"/>
        <v>-0.25593100000000002</v>
      </c>
      <c r="Q65" s="11">
        <f t="shared" si="6"/>
        <v>-2.2761960000000006</v>
      </c>
      <c r="R65" s="11">
        <f t="shared" si="5"/>
        <v>2.2578000000000001E-2</v>
      </c>
      <c r="S65" s="11">
        <f>(S19/100)*S42</f>
        <v>-0.37780399999999997</v>
      </c>
      <c r="T65" s="11">
        <f>(T19/100)*T42</f>
        <v>-0.12459000000000001</v>
      </c>
      <c r="U65" s="16">
        <f t="shared" si="4"/>
        <v>-237.81104399999998</v>
      </c>
    </row>
    <row r="66" spans="1:21" x14ac:dyDescent="0.25">
      <c r="A66" s="4">
        <v>2016</v>
      </c>
      <c r="B66" s="11">
        <f t="shared" si="6"/>
        <v>-11.225712</v>
      </c>
      <c r="C66" s="11">
        <f t="shared" ref="C66:T66" si="7">(C20/100)*C43</f>
        <v>31.469454000000006</v>
      </c>
      <c r="D66" s="11">
        <f t="shared" si="7"/>
        <v>-4.06555</v>
      </c>
      <c r="E66" s="11">
        <f t="shared" si="7"/>
        <v>-86.315320000000014</v>
      </c>
      <c r="F66" s="11">
        <f t="shared" si="7"/>
        <v>-1.509655</v>
      </c>
      <c r="G66" s="11">
        <f t="shared" si="7"/>
        <v>-46.503800000000005</v>
      </c>
      <c r="H66" s="11">
        <f t="shared" si="7"/>
        <v>0.938496</v>
      </c>
      <c r="I66" s="11">
        <f t="shared" si="7"/>
        <v>0</v>
      </c>
      <c r="J66" s="11">
        <f t="shared" si="7"/>
        <v>-6.255376</v>
      </c>
      <c r="K66" s="11">
        <f t="shared" si="7"/>
        <v>-4.1053800000000003</v>
      </c>
      <c r="L66" s="11">
        <f t="shared" si="7"/>
        <v>-55.699469999999998</v>
      </c>
      <c r="M66" s="11">
        <f t="shared" si="7"/>
        <v>0.9638500000000001</v>
      </c>
      <c r="N66" s="11">
        <f t="shared" si="7"/>
        <v>-0.84981299999999993</v>
      </c>
      <c r="O66" s="11">
        <f t="shared" si="7"/>
        <v>0.10138500000000002</v>
      </c>
      <c r="P66" s="11">
        <f t="shared" si="7"/>
        <v>6.0483000000000002E-2</v>
      </c>
      <c r="Q66" s="11">
        <f t="shared" si="7"/>
        <v>-1.975732</v>
      </c>
      <c r="R66" s="11">
        <f t="shared" si="7"/>
        <v>-7.0043999999999995E-2</v>
      </c>
      <c r="S66" s="11">
        <f t="shared" si="7"/>
        <v>2.7583E-2</v>
      </c>
      <c r="T66" s="11">
        <f t="shared" si="7"/>
        <v>0.128415</v>
      </c>
      <c r="U66" s="16">
        <f t="shared" si="4"/>
        <v>-184.88618600000001</v>
      </c>
    </row>
    <row r="67" spans="1:21" x14ac:dyDescent="0.25">
      <c r="A67" s="4">
        <v>2017</v>
      </c>
      <c r="B67" s="11">
        <f t="shared" si="6"/>
        <v>-4.4430210000000008</v>
      </c>
      <c r="C67" s="11">
        <f t="shared" ref="C67:T67" si="8">(C21/100)*C44</f>
        <v>37.006129999999999</v>
      </c>
      <c r="D67" s="11">
        <f t="shared" si="8"/>
        <v>-1.7692709999999998</v>
      </c>
      <c r="E67" s="11">
        <f t="shared" si="8"/>
        <v>-69.867413999999997</v>
      </c>
      <c r="F67" s="11">
        <f t="shared" si="8"/>
        <v>-0.66309000000000007</v>
      </c>
      <c r="G67" s="11">
        <f t="shared" si="8"/>
        <v>-46.528296000000005</v>
      </c>
      <c r="H67" s="11">
        <f t="shared" si="8"/>
        <v>0.87541999999999998</v>
      </c>
      <c r="I67" s="11">
        <f t="shared" si="8"/>
        <v>9.9868680000000012</v>
      </c>
      <c r="J67" s="11">
        <f t="shared" si="8"/>
        <v>-3.3388080000000002</v>
      </c>
      <c r="K67" s="11">
        <f t="shared" si="8"/>
        <v>-6.5402399999999998</v>
      </c>
      <c r="L67" s="11">
        <f t="shared" si="8"/>
        <v>-40.732481</v>
      </c>
      <c r="M67" s="11">
        <f t="shared" si="8"/>
        <v>1.6055200000000001</v>
      </c>
      <c r="N67" s="11">
        <f t="shared" si="8"/>
        <v>4.8868000000000002E-2</v>
      </c>
      <c r="O67" s="11">
        <f t="shared" si="8"/>
        <v>0.44023000000000001</v>
      </c>
      <c r="P67" s="11">
        <f t="shared" si="8"/>
        <v>0.39051000000000002</v>
      </c>
      <c r="Q67" s="11">
        <f t="shared" si="8"/>
        <v>-0.76768800000000004</v>
      </c>
      <c r="R67" s="11">
        <f t="shared" si="8"/>
        <v>-0.103892</v>
      </c>
      <c r="S67" s="11">
        <f t="shared" si="8"/>
        <v>-0.18195</v>
      </c>
      <c r="T67" s="11">
        <f t="shared" si="8"/>
        <v>0.23632000000000003</v>
      </c>
      <c r="U67" s="16">
        <f t="shared" si="4"/>
        <v>-124.34628499999998</v>
      </c>
    </row>
    <row r="68" spans="1:21" x14ac:dyDescent="0.25">
      <c r="A68" s="5">
        <v>2018</v>
      </c>
      <c r="B68" s="12">
        <f t="shared" si="6"/>
        <v>-6.1699930499999995</v>
      </c>
      <c r="C68" s="12">
        <f t="shared" ref="C68:T68" si="9">(C22/100)*C45</f>
        <v>60.155060200000001</v>
      </c>
      <c r="D68" s="12">
        <f t="shared" si="9"/>
        <v>-2.53322548</v>
      </c>
      <c r="E68" s="12">
        <f t="shared" si="9"/>
        <v>-73.891762240000006</v>
      </c>
      <c r="F68" s="12">
        <f t="shared" si="9"/>
        <v>-0.82817247999999988</v>
      </c>
      <c r="G68" s="12">
        <f t="shared" si="9"/>
        <v>-34.788806370000003</v>
      </c>
      <c r="H68" s="12">
        <f t="shared" si="9"/>
        <v>0.77962089999999984</v>
      </c>
      <c r="I68" s="12">
        <f t="shared" si="9"/>
        <v>5.3683332999999998</v>
      </c>
      <c r="J68" s="12">
        <f t="shared" si="9"/>
        <v>-0.84989185</v>
      </c>
      <c r="K68" s="12">
        <f t="shared" si="9"/>
        <v>-1.68715058</v>
      </c>
      <c r="L68" s="12">
        <f t="shared" si="9"/>
        <v>-38.570341480000003</v>
      </c>
      <c r="M68" s="12">
        <f t="shared" si="9"/>
        <v>1.1687855199999999</v>
      </c>
      <c r="N68" s="12">
        <f t="shared" si="9"/>
        <v>9.0698849999999998E-2</v>
      </c>
      <c r="O68" s="12">
        <f t="shared" si="9"/>
        <v>0.24929689999999999</v>
      </c>
      <c r="P68" s="12">
        <f t="shared" si="9"/>
        <v>0.49603410000000003</v>
      </c>
      <c r="Q68" s="12">
        <f t="shared" si="9"/>
        <v>-0.79456419999999994</v>
      </c>
      <c r="R68" s="12">
        <f t="shared" si="9"/>
        <v>-0.13936743999999998</v>
      </c>
      <c r="S68" s="12">
        <f t="shared" si="9"/>
        <v>-0.40011762000000001</v>
      </c>
      <c r="T68" s="12">
        <f t="shared" si="9"/>
        <v>0.33579520000000002</v>
      </c>
      <c r="U68" s="23">
        <f t="shared" si="4"/>
        <v>-92.009767819999993</v>
      </c>
    </row>
    <row r="70" spans="1:21" ht="54" customHeight="1" x14ac:dyDescent="0.5">
      <c r="A70" s="8" t="s">
        <v>26</v>
      </c>
      <c r="B70" s="18" t="s">
        <v>71</v>
      </c>
    </row>
    <row r="71" spans="1:21" x14ac:dyDescent="0.25">
      <c r="A71" s="4">
        <v>1999</v>
      </c>
      <c r="B71" s="17">
        <f>U49/U26</f>
        <v>-1.3990403764072097E-2</v>
      </c>
    </row>
    <row r="72" spans="1:21" x14ac:dyDescent="0.25">
      <c r="A72" s="4">
        <v>2000</v>
      </c>
      <c r="B72" s="17">
        <f t="shared" ref="B72:B88" si="10">U50/U27</f>
        <v>-3.6793817445706801E-3</v>
      </c>
    </row>
    <row r="73" spans="1:21" x14ac:dyDescent="0.25">
      <c r="A73" s="4">
        <v>2001</v>
      </c>
      <c r="B73" s="17">
        <f t="shared" si="10"/>
        <v>-1.9997470789688988E-2</v>
      </c>
    </row>
    <row r="74" spans="1:21" x14ac:dyDescent="0.25">
      <c r="A74" s="4">
        <v>2002</v>
      </c>
      <c r="B74" s="17">
        <f t="shared" si="10"/>
        <v>-2.696924084849622E-2</v>
      </c>
    </row>
    <row r="75" spans="1:21" x14ac:dyDescent="0.25">
      <c r="A75" s="4">
        <v>2003</v>
      </c>
      <c r="B75" s="17">
        <f t="shared" si="10"/>
        <v>-3.2231789915479266E-2</v>
      </c>
    </row>
    <row r="76" spans="1:21" x14ac:dyDescent="0.25">
      <c r="A76" s="4">
        <v>2004</v>
      </c>
      <c r="B76" s="17">
        <f t="shared" si="10"/>
        <v>-2.9732256985840932E-2</v>
      </c>
    </row>
    <row r="77" spans="1:21" x14ac:dyDescent="0.25">
      <c r="A77" s="4">
        <v>2005</v>
      </c>
      <c r="B77" s="17">
        <f t="shared" si="10"/>
        <v>-2.6497894891014031E-2</v>
      </c>
    </row>
    <row r="78" spans="1:21" x14ac:dyDescent="0.25">
      <c r="A78" s="4">
        <v>2006</v>
      </c>
      <c r="B78" s="17">
        <f t="shared" si="10"/>
        <v>-1.4849346753778898E-2</v>
      </c>
    </row>
    <row r="79" spans="1:21" x14ac:dyDescent="0.25">
      <c r="A79" s="4">
        <v>2007</v>
      </c>
      <c r="B79" s="17">
        <f t="shared" si="10"/>
        <v>-6.7545845556411226E-3</v>
      </c>
    </row>
    <row r="80" spans="1:21" x14ac:dyDescent="0.25">
      <c r="A80" s="4">
        <v>2008</v>
      </c>
      <c r="B80" s="17">
        <f t="shared" si="10"/>
        <v>-2.1605534156755077E-2</v>
      </c>
    </row>
    <row r="81" spans="1:24" x14ac:dyDescent="0.25">
      <c r="A81" s="4">
        <v>2009</v>
      </c>
      <c r="B81" s="17">
        <f t="shared" si="10"/>
        <v>-6.2169260568816186E-2</v>
      </c>
    </row>
    <row r="82" spans="1:24" x14ac:dyDescent="0.25">
      <c r="A82" s="4">
        <v>2010</v>
      </c>
      <c r="B82" s="17">
        <f t="shared" si="10"/>
        <v>-6.1984909663947957E-2</v>
      </c>
    </row>
    <row r="83" spans="1:24" x14ac:dyDescent="0.25">
      <c r="A83" s="4">
        <v>2011</v>
      </c>
      <c r="B83" s="17">
        <f t="shared" si="10"/>
        <v>-4.2508315625202624E-2</v>
      </c>
    </row>
    <row r="84" spans="1:24" x14ac:dyDescent="0.25">
      <c r="A84" s="4">
        <v>2012</v>
      </c>
      <c r="B84" s="17">
        <f t="shared" si="10"/>
        <v>-3.6786442259047772E-2</v>
      </c>
    </row>
    <row r="85" spans="1:24" x14ac:dyDescent="0.25">
      <c r="A85" s="4">
        <v>2013</v>
      </c>
      <c r="B85" s="17">
        <f t="shared" si="10"/>
        <v>-3.0551898576457986E-2</v>
      </c>
    </row>
    <row r="86" spans="1:24" x14ac:dyDescent="0.25">
      <c r="A86" s="4">
        <v>2014</v>
      </c>
      <c r="B86" s="17">
        <f t="shared" si="10"/>
        <v>-2.4778805628631488E-2</v>
      </c>
    </row>
    <row r="87" spans="1:24" x14ac:dyDescent="0.25">
      <c r="A87" s="4">
        <v>2015</v>
      </c>
      <c r="B87" s="17">
        <f t="shared" si="10"/>
        <v>-2.0349629766035476E-2</v>
      </c>
    </row>
    <row r="88" spans="1:24" x14ac:dyDescent="0.25">
      <c r="A88" s="4">
        <v>2016</v>
      </c>
      <c r="B88" s="17">
        <f t="shared" si="10"/>
        <v>-1.5457809067664778E-2</v>
      </c>
    </row>
    <row r="89" spans="1:24" x14ac:dyDescent="0.25">
      <c r="A89" s="4">
        <v>2017</v>
      </c>
      <c r="B89" s="17">
        <f>U67/U44</f>
        <v>-9.8434613319713284E-3</v>
      </c>
    </row>
    <row r="90" spans="1:24" x14ac:dyDescent="0.25">
      <c r="A90" s="5">
        <v>2018</v>
      </c>
      <c r="B90" s="17">
        <f>U68/U45</f>
        <v>-6.6976727126399965E-3</v>
      </c>
    </row>
    <row r="91" spans="1:24" ht="18.75" x14ac:dyDescent="0.3">
      <c r="A91" s="34" t="s">
        <v>65</v>
      </c>
      <c r="B91" s="39">
        <f>AVERAGE(B71:B90)</f>
        <v>-2.537180548028764E-2</v>
      </c>
    </row>
    <row r="92" spans="1:24" ht="18.75" x14ac:dyDescent="0.3">
      <c r="A92" s="24" t="s">
        <v>61</v>
      </c>
    </row>
    <row r="93" spans="1:24" ht="33.75" x14ac:dyDescent="0.5">
      <c r="A93" s="8" t="s">
        <v>26</v>
      </c>
      <c r="B93" s="3" t="s">
        <v>1</v>
      </c>
      <c r="C93" s="3" t="s">
        <v>2</v>
      </c>
      <c r="D93" s="3" t="s">
        <v>3</v>
      </c>
      <c r="E93" s="3" t="s">
        <v>4</v>
      </c>
      <c r="F93" s="3" t="s">
        <v>5</v>
      </c>
      <c r="G93" s="3" t="s">
        <v>6</v>
      </c>
      <c r="H93" s="3" t="s">
        <v>7</v>
      </c>
      <c r="I93" s="3" t="s">
        <v>8</v>
      </c>
      <c r="J93" s="3" t="s">
        <v>9</v>
      </c>
      <c r="K93" s="3" t="s">
        <v>0</v>
      </c>
      <c r="L93" s="3" t="s">
        <v>10</v>
      </c>
      <c r="M93" s="3" t="s">
        <v>11</v>
      </c>
      <c r="N93" s="3" t="s">
        <v>12</v>
      </c>
      <c r="O93" s="3" t="s">
        <v>13</v>
      </c>
      <c r="P93" s="3" t="s">
        <v>14</v>
      </c>
      <c r="Q93" s="3" t="s">
        <v>15</v>
      </c>
      <c r="R93" s="3" t="s">
        <v>16</v>
      </c>
      <c r="S93" s="3" t="s">
        <v>17</v>
      </c>
      <c r="T93" s="3" t="s">
        <v>18</v>
      </c>
      <c r="U93" s="32" t="s">
        <v>62</v>
      </c>
      <c r="V93" s="33" t="s">
        <v>63</v>
      </c>
      <c r="X93" s="33" t="s">
        <v>64</v>
      </c>
    </row>
    <row r="94" spans="1:24" x14ac:dyDescent="0.25">
      <c r="A94" s="4">
        <v>1999</v>
      </c>
      <c r="B94" s="11">
        <f>B3-$B71</f>
        <v>-0.58600959623592785</v>
      </c>
      <c r="C94" s="11">
        <f t="shared" ref="C94:L94" si="11">C3-$B71</f>
        <v>-1.6860095962359278</v>
      </c>
      <c r="D94" s="11">
        <f t="shared" si="11"/>
        <v>1.7139904037640721</v>
      </c>
      <c r="E94" s="11">
        <f t="shared" si="11"/>
        <v>-1.586009596235928</v>
      </c>
      <c r="F94" s="11">
        <f t="shared" si="11"/>
        <v>2.413990403764072</v>
      </c>
      <c r="G94" s="11">
        <f t="shared" si="11"/>
        <v>-1.7860095962359279</v>
      </c>
      <c r="H94" s="11">
        <f t="shared" si="11"/>
        <v>3.5139904037640721</v>
      </c>
      <c r="I94" s="11">
        <f t="shared" si="11"/>
        <v>0.31399040376407211</v>
      </c>
      <c r="J94" s="11">
        <f t="shared" si="11"/>
        <v>-2.586009596235928</v>
      </c>
      <c r="K94" s="11">
        <f t="shared" si="11"/>
        <v>-2.9860095962359279</v>
      </c>
      <c r="L94" s="11">
        <f t="shared" si="11"/>
        <v>-1.2860095962359279</v>
      </c>
      <c r="U94" s="16">
        <f t="shared" ref="U94" si="12">AVERAGE(B94:T94)</f>
        <v>-0.41328232350865518</v>
      </c>
      <c r="V94">
        <f t="shared" ref="V94" si="13">_xlfn.STDEV.P(B94:T94)</f>
        <v>2.033398815727415</v>
      </c>
    </row>
    <row r="95" spans="1:24" x14ac:dyDescent="0.25">
      <c r="A95" s="4">
        <v>2000</v>
      </c>
      <c r="B95" s="11">
        <f t="shared" ref="B95:L95" si="14">B4-$B72</f>
        <v>-9.6320618255429327E-2</v>
      </c>
      <c r="C95" s="11">
        <f t="shared" si="14"/>
        <v>0.90367938174457074</v>
      </c>
      <c r="D95" s="11">
        <f t="shared" si="14"/>
        <v>6.9036793817445714</v>
      </c>
      <c r="E95" s="11">
        <f t="shared" si="14"/>
        <v>-1.2963206182554294</v>
      </c>
      <c r="F95" s="11">
        <f t="shared" si="14"/>
        <v>4.9036793817445714</v>
      </c>
      <c r="G95" s="11">
        <f t="shared" si="14"/>
        <v>-2.3963206182554293</v>
      </c>
      <c r="H95" s="11">
        <f t="shared" si="14"/>
        <v>5.9036793817445714</v>
      </c>
      <c r="I95" s="11">
        <f t="shared" si="14"/>
        <v>1.2036793817445706</v>
      </c>
      <c r="J95" s="11">
        <f t="shared" si="14"/>
        <v>-2.3963206182554293</v>
      </c>
      <c r="K95" s="11">
        <f t="shared" si="14"/>
        <v>-3.1963206182554296</v>
      </c>
      <c r="L95" s="11">
        <f t="shared" si="14"/>
        <v>-1.0963206182554295</v>
      </c>
      <c r="M95" s="1" t="s">
        <v>19</v>
      </c>
      <c r="U95" s="16">
        <f>AVERAGE(B95:T95)</f>
        <v>0.84913392719911596</v>
      </c>
      <c r="V95">
        <f>_xlfn.STDEV.P(B95:T95)</f>
        <v>3.3775633057423993</v>
      </c>
    </row>
    <row r="96" spans="1:24" x14ac:dyDescent="0.25">
      <c r="A96" s="4">
        <v>2001</v>
      </c>
      <c r="B96" s="11">
        <f t="shared" ref="B96:L96" si="15">B5-$B73</f>
        <v>0.21999747078968901</v>
      </c>
      <c r="C96" s="11">
        <f t="shared" si="15"/>
        <v>-3.080002529210311</v>
      </c>
      <c r="D96" s="11">
        <f t="shared" si="15"/>
        <v>5.0199974707896891</v>
      </c>
      <c r="E96" s="11">
        <f t="shared" si="15"/>
        <v>-1.3800025292103109</v>
      </c>
      <c r="F96" s="11">
        <f t="shared" si="15"/>
        <v>1.0199974707896891</v>
      </c>
      <c r="G96" s="11">
        <f t="shared" si="15"/>
        <v>-3.3800025292103109</v>
      </c>
      <c r="H96" s="11">
        <f t="shared" si="15"/>
        <v>5.9199974707896894</v>
      </c>
      <c r="I96" s="11">
        <f t="shared" si="15"/>
        <v>-0.480002529210311</v>
      </c>
      <c r="J96" s="11">
        <f t="shared" si="15"/>
        <v>-0.68000252921031101</v>
      </c>
      <c r="K96" s="11">
        <f t="shared" si="15"/>
        <v>-4.7800025292103108</v>
      </c>
      <c r="L96" s="11">
        <f t="shared" si="15"/>
        <v>-0.480002529210311</v>
      </c>
      <c r="M96" s="11">
        <f t="shared" ref="M96" si="16">M5-$B73</f>
        <v>-5.4800025292103109</v>
      </c>
      <c r="U96" s="16">
        <f t="shared" ref="U96:U115" si="17">AVERAGE(B96:T96)</f>
        <v>-0.63000252921031097</v>
      </c>
      <c r="V96">
        <f t="shared" ref="V96:V113" si="18">_xlfn.STDEV.P(B96:T96)</f>
        <v>3.3315411848972638</v>
      </c>
    </row>
    <row r="97" spans="1:22" x14ac:dyDescent="0.25">
      <c r="A97" s="4">
        <v>2002</v>
      </c>
      <c r="B97" s="11">
        <f t="shared" ref="B97:M97" si="19">B6-$B74</f>
        <v>2.696924084849622E-2</v>
      </c>
      <c r="C97" s="11">
        <f t="shared" si="19"/>
        <v>-3.8730307591515039</v>
      </c>
      <c r="D97" s="11">
        <f t="shared" si="19"/>
        <v>4.1269692408484957</v>
      </c>
      <c r="E97" s="11">
        <f t="shared" si="19"/>
        <v>-3.1730307591515041</v>
      </c>
      <c r="F97" s="11">
        <f t="shared" si="19"/>
        <v>-0.47303075915150378</v>
      </c>
      <c r="G97" s="11">
        <f t="shared" si="19"/>
        <v>-2.9730307591515039</v>
      </c>
      <c r="H97" s="11">
        <f t="shared" si="19"/>
        <v>2.426969240848496</v>
      </c>
      <c r="I97" s="11">
        <f t="shared" si="19"/>
        <v>-2.073030759151504</v>
      </c>
      <c r="J97" s="11">
        <f t="shared" si="19"/>
        <v>-1.3730307591515036</v>
      </c>
      <c r="K97" s="11">
        <f t="shared" si="19"/>
        <v>-3.2730307591515038</v>
      </c>
      <c r="L97" s="11">
        <f t="shared" si="19"/>
        <v>-0.3730307591515038</v>
      </c>
      <c r="M97" s="11">
        <f t="shared" si="19"/>
        <v>-5.9730307591515039</v>
      </c>
      <c r="U97" s="16">
        <f t="shared" si="17"/>
        <v>-1.4146974258181704</v>
      </c>
      <c r="V97">
        <f t="shared" si="18"/>
        <v>2.6731561661992158</v>
      </c>
    </row>
    <row r="98" spans="1:22" x14ac:dyDescent="0.25">
      <c r="A98" s="4">
        <v>2003</v>
      </c>
      <c r="B98" s="11">
        <f t="shared" ref="B98:M98" si="20">B7-$B75</f>
        <v>-1.7677682100845207</v>
      </c>
      <c r="C98" s="11">
        <f t="shared" si="20"/>
        <v>-4.167768210084521</v>
      </c>
      <c r="D98" s="11">
        <f t="shared" si="20"/>
        <v>2.4322317899154791</v>
      </c>
      <c r="E98" s="11">
        <f t="shared" si="20"/>
        <v>-3.9677682100845209</v>
      </c>
      <c r="F98" s="11">
        <f t="shared" si="20"/>
        <v>0.43223178991547928</v>
      </c>
      <c r="G98" s="11">
        <f t="shared" si="20"/>
        <v>-3.2677682100845207</v>
      </c>
      <c r="H98" s="11">
        <f t="shared" si="20"/>
        <v>0.23223178991547927</v>
      </c>
      <c r="I98" s="11">
        <f t="shared" si="20"/>
        <v>-3.0677682100845209</v>
      </c>
      <c r="J98" s="11">
        <f t="shared" si="20"/>
        <v>-1.7677682100845207</v>
      </c>
      <c r="K98" s="11">
        <f t="shared" si="20"/>
        <v>-4.3677682100845212</v>
      </c>
      <c r="L98" s="11">
        <f t="shared" si="20"/>
        <v>-0.36776821008452076</v>
      </c>
      <c r="M98" s="11">
        <f t="shared" si="20"/>
        <v>-7.7677682100845207</v>
      </c>
      <c r="U98" s="16">
        <f t="shared" si="17"/>
        <v>-2.2844348767511877</v>
      </c>
      <c r="V98">
        <f t="shared" si="18"/>
        <v>2.622604727280792</v>
      </c>
    </row>
    <row r="99" spans="1:22" x14ac:dyDescent="0.25">
      <c r="A99" s="4">
        <v>2004</v>
      </c>
      <c r="B99" s="11">
        <f t="shared" ref="B99:M99" si="21">B8-$B76</f>
        <v>-0.17026774301415909</v>
      </c>
      <c r="C99" s="11">
        <f t="shared" si="21"/>
        <v>-3.670267743014159</v>
      </c>
      <c r="D99" s="11">
        <f t="shared" si="21"/>
        <v>2.2297322569858413</v>
      </c>
      <c r="E99" s="11">
        <f t="shared" si="21"/>
        <v>-3.5702677430141589</v>
      </c>
      <c r="F99" s="11">
        <f t="shared" si="21"/>
        <v>1.329732256985841</v>
      </c>
      <c r="G99" s="11">
        <f t="shared" si="21"/>
        <v>-3.4702677430141589</v>
      </c>
      <c r="H99" s="11">
        <f t="shared" si="21"/>
        <v>-1.2702677430141591</v>
      </c>
      <c r="I99" s="11">
        <f t="shared" si="21"/>
        <v>-1.7702677430141591</v>
      </c>
      <c r="J99" s="11">
        <f t="shared" si="21"/>
        <v>-4.7702677430141591</v>
      </c>
      <c r="K99" s="11">
        <f t="shared" si="21"/>
        <v>-6.1702677430141595</v>
      </c>
      <c r="L99" s="11">
        <f t="shared" si="21"/>
        <v>2.9732256985840932E-2</v>
      </c>
      <c r="M99" s="11">
        <f t="shared" si="21"/>
        <v>-8.7702677430141591</v>
      </c>
      <c r="U99" s="16">
        <f t="shared" si="17"/>
        <v>-2.5036010763474925</v>
      </c>
      <c r="V99">
        <f t="shared" si="18"/>
        <v>3.0592301137522959</v>
      </c>
    </row>
    <row r="100" spans="1:22" x14ac:dyDescent="0.25">
      <c r="A100" s="4">
        <v>2005</v>
      </c>
      <c r="B100" s="11">
        <f t="shared" ref="B100:M100" si="22">B9-$B77</f>
        <v>-2.7735021051089856</v>
      </c>
      <c r="C100" s="11">
        <f t="shared" si="22"/>
        <v>-3.3735021051089857</v>
      </c>
      <c r="D100" s="11">
        <f t="shared" si="22"/>
        <v>2.6264978948910143</v>
      </c>
      <c r="E100" s="11">
        <f t="shared" si="22"/>
        <v>-3.3735021051089857</v>
      </c>
      <c r="F100" s="11">
        <f t="shared" si="22"/>
        <v>1.626497894891014</v>
      </c>
      <c r="G100" s="11">
        <f t="shared" si="22"/>
        <v>-4.0735021051089859</v>
      </c>
      <c r="H100" s="11">
        <f t="shared" si="22"/>
        <v>0.12649789489101404</v>
      </c>
      <c r="I100" s="11">
        <f t="shared" si="22"/>
        <v>-0.37350210510898602</v>
      </c>
      <c r="J100" s="11">
        <f t="shared" si="22"/>
        <v>-2.4735021051089858</v>
      </c>
      <c r="K100" s="11">
        <f t="shared" si="22"/>
        <v>-6.1735021051089864</v>
      </c>
      <c r="L100" s="11">
        <f t="shared" si="22"/>
        <v>1.2264978948910139</v>
      </c>
      <c r="M100" s="11">
        <f t="shared" si="22"/>
        <v>-6.1735021051089864</v>
      </c>
      <c r="U100" s="16">
        <f t="shared" si="17"/>
        <v>-1.9318354384423193</v>
      </c>
      <c r="V100">
        <f t="shared" si="18"/>
        <v>2.8256144857751244</v>
      </c>
    </row>
    <row r="101" spans="1:22" x14ac:dyDescent="0.25">
      <c r="A101" s="4">
        <v>2006</v>
      </c>
      <c r="B101" s="11">
        <f t="shared" ref="B101:M101" si="23">B10-$B78</f>
        <v>0.2148493467537789</v>
      </c>
      <c r="C101" s="11">
        <f t="shared" si="23"/>
        <v>-1.685150653246221</v>
      </c>
      <c r="D101" s="11">
        <f t="shared" si="23"/>
        <v>3.9148493467537788</v>
      </c>
      <c r="E101" s="11">
        <f t="shared" si="23"/>
        <v>-2.385150653246221</v>
      </c>
      <c r="F101" s="11">
        <f t="shared" si="23"/>
        <v>2.8148493467537787</v>
      </c>
      <c r="G101" s="11">
        <f t="shared" si="23"/>
        <v>-3.4851506532462211</v>
      </c>
      <c r="H101" s="11">
        <f t="shared" si="23"/>
        <v>1.9148493467537788</v>
      </c>
      <c r="I101" s="11">
        <f t="shared" si="23"/>
        <v>0.11484934675377891</v>
      </c>
      <c r="J101" s="11">
        <f t="shared" si="23"/>
        <v>-2.4851506532462211</v>
      </c>
      <c r="K101" s="11">
        <f t="shared" si="23"/>
        <v>-4.2851506532462214</v>
      </c>
      <c r="L101" s="11">
        <f t="shared" si="23"/>
        <v>2.2148493467537791</v>
      </c>
      <c r="M101" s="11">
        <f t="shared" si="23"/>
        <v>-5.8851506532462219</v>
      </c>
      <c r="N101" s="1" t="s">
        <v>20</v>
      </c>
      <c r="U101" s="16">
        <f t="shared" si="17"/>
        <v>-0.7518173199128878</v>
      </c>
      <c r="V101">
        <f t="shared" si="18"/>
        <v>2.957288547902547</v>
      </c>
    </row>
    <row r="102" spans="1:22" x14ac:dyDescent="0.25">
      <c r="A102" s="4">
        <v>2007</v>
      </c>
      <c r="B102" s="11">
        <f t="shared" ref="B102:M102" si="24">B11-$B79</f>
        <v>0.10675458455564113</v>
      </c>
      <c r="C102" s="11">
        <f t="shared" si="24"/>
        <v>0.20675458455564114</v>
      </c>
      <c r="D102" s="11">
        <f t="shared" si="24"/>
        <v>5.1067545845556408</v>
      </c>
      <c r="E102" s="11">
        <f t="shared" si="24"/>
        <v>-2.5932454154443589</v>
      </c>
      <c r="F102" s="11">
        <f t="shared" si="24"/>
        <v>0.30675458455564109</v>
      </c>
      <c r="G102" s="11">
        <f t="shared" si="24"/>
        <v>-1.4932454154443588</v>
      </c>
      <c r="H102" s="11">
        <f t="shared" si="24"/>
        <v>4.2067545845556413</v>
      </c>
      <c r="I102" s="11">
        <f t="shared" si="24"/>
        <v>-9.3245415444358881E-2</v>
      </c>
      <c r="J102" s="11">
        <f t="shared" si="24"/>
        <v>-1.3932454154443588</v>
      </c>
      <c r="K102" s="11">
        <f t="shared" si="24"/>
        <v>-2.9932454154443588</v>
      </c>
      <c r="L102" s="11">
        <f t="shared" si="24"/>
        <v>1.9067545845556411</v>
      </c>
      <c r="M102" s="11">
        <f t="shared" si="24"/>
        <v>-6.693245415444359</v>
      </c>
      <c r="N102" s="11">
        <f t="shared" ref="N102" si="25">N11-$B79</f>
        <v>-9.3245415444358881E-2</v>
      </c>
      <c r="O102" s="1" t="s">
        <v>21</v>
      </c>
      <c r="P102" s="1" t="s">
        <v>22</v>
      </c>
      <c r="U102" s="16">
        <f t="shared" si="17"/>
        <v>-0.27016849236743579</v>
      </c>
      <c r="V102">
        <f t="shared" si="18"/>
        <v>2.9257882162573785</v>
      </c>
    </row>
    <row r="103" spans="1:22" x14ac:dyDescent="0.25">
      <c r="A103" s="4">
        <v>2008</v>
      </c>
      <c r="B103" s="11">
        <f t="shared" ref="B103:P103" si="26">B12-$B80</f>
        <v>-1.0783944658432449</v>
      </c>
      <c r="C103" s="11">
        <f t="shared" si="26"/>
        <v>-0.17839446584324492</v>
      </c>
      <c r="D103" s="11">
        <f t="shared" si="26"/>
        <v>4.2216055341567555</v>
      </c>
      <c r="E103" s="11">
        <f t="shared" si="26"/>
        <v>-3.2783944658432449</v>
      </c>
      <c r="F103" s="11">
        <f t="shared" si="26"/>
        <v>-6.9783944658432446</v>
      </c>
      <c r="G103" s="11">
        <f t="shared" si="26"/>
        <v>-2.5783944658432452</v>
      </c>
      <c r="H103" s="11">
        <f t="shared" si="26"/>
        <v>3.3216055341567547</v>
      </c>
      <c r="I103" s="11">
        <f t="shared" si="26"/>
        <v>0.2216055341567551</v>
      </c>
      <c r="J103" s="11">
        <f t="shared" si="26"/>
        <v>-1.4783944658432449</v>
      </c>
      <c r="K103" s="11">
        <f t="shared" si="26"/>
        <v>-3.7783944658432449</v>
      </c>
      <c r="L103" s="11">
        <f t="shared" si="26"/>
        <v>-4.378394465843245</v>
      </c>
      <c r="M103" s="11">
        <f t="shared" si="26"/>
        <v>-10.178394465843244</v>
      </c>
      <c r="N103" s="11">
        <f t="shared" si="26"/>
        <v>-1.3783944658432448</v>
      </c>
      <c r="O103" s="11">
        <f t="shared" si="26"/>
        <v>-4.1783944658432448</v>
      </c>
      <c r="P103" s="11">
        <f t="shared" si="26"/>
        <v>0.92160553415675506</v>
      </c>
      <c r="Q103" s="1" t="s">
        <v>23</v>
      </c>
      <c r="U103" s="16">
        <f t="shared" si="17"/>
        <v>-2.0517277991765779</v>
      </c>
      <c r="V103">
        <f t="shared" si="18"/>
        <v>3.5822649570100511</v>
      </c>
    </row>
    <row r="104" spans="1:22" x14ac:dyDescent="0.25">
      <c r="A104" s="4">
        <v>2009</v>
      </c>
      <c r="B104" s="11">
        <f t="shared" ref="B104:Q104" si="27">B13-$B81</f>
        <v>-5.3378307394311841</v>
      </c>
      <c r="C104" s="11">
        <f t="shared" si="27"/>
        <v>-3.137830739431184</v>
      </c>
      <c r="D104" s="11">
        <f t="shared" si="27"/>
        <v>-2.4378307394311838</v>
      </c>
      <c r="E104" s="11">
        <f t="shared" si="27"/>
        <v>-7.137830739431184</v>
      </c>
      <c r="F104" s="11">
        <f t="shared" si="27"/>
        <v>-13.737830739431185</v>
      </c>
      <c r="G104" s="11">
        <f t="shared" si="27"/>
        <v>-5.137830739431184</v>
      </c>
      <c r="H104" s="11">
        <f t="shared" si="27"/>
        <v>-0.63783073943118374</v>
      </c>
      <c r="I104" s="11">
        <f t="shared" si="27"/>
        <v>-5.0378307394311834</v>
      </c>
      <c r="J104" s="11">
        <f t="shared" si="27"/>
        <v>-5.2378307394311836</v>
      </c>
      <c r="K104" s="11">
        <f t="shared" si="27"/>
        <v>-9.7378307394311854</v>
      </c>
      <c r="L104" s="11">
        <f t="shared" si="27"/>
        <v>-10.937830739431185</v>
      </c>
      <c r="M104" s="11">
        <f t="shared" si="27"/>
        <v>-15.037830739431184</v>
      </c>
      <c r="N104" s="11">
        <f t="shared" si="27"/>
        <v>-5.7378307394311836</v>
      </c>
      <c r="O104" s="11">
        <f t="shared" si="27"/>
        <v>-3.137830739431184</v>
      </c>
      <c r="P104" s="11">
        <f t="shared" si="27"/>
        <v>-5.3378307394311841</v>
      </c>
      <c r="Q104" s="11">
        <f t="shared" si="27"/>
        <v>-7.7378307394311836</v>
      </c>
      <c r="U104" s="16">
        <f t="shared" si="17"/>
        <v>-6.5940807394311847</v>
      </c>
      <c r="V104">
        <f t="shared" si="18"/>
        <v>3.8697494670197967</v>
      </c>
    </row>
    <row r="105" spans="1:22" x14ac:dyDescent="0.25">
      <c r="A105" s="4">
        <v>2010</v>
      </c>
      <c r="B105" s="11">
        <f t="shared" ref="B105:Q105" si="28">B14-$B82</f>
        <v>-3.938015090336052</v>
      </c>
      <c r="C105" s="11">
        <f t="shared" si="28"/>
        <v>-4.1380150903360526</v>
      </c>
      <c r="D105" s="11">
        <f t="shared" si="28"/>
        <v>-2.5380150903360521</v>
      </c>
      <c r="E105" s="11">
        <f t="shared" si="28"/>
        <v>-6.8380150903360528</v>
      </c>
      <c r="F105" s="11">
        <f t="shared" si="28"/>
        <v>-31.938015090336052</v>
      </c>
      <c r="G105" s="11">
        <f t="shared" si="28"/>
        <v>-4.1380150903360526</v>
      </c>
      <c r="H105" s="11">
        <f t="shared" si="28"/>
        <v>-0.63801509033605197</v>
      </c>
      <c r="I105" s="11">
        <f t="shared" si="28"/>
        <v>-5.1380150903360526</v>
      </c>
      <c r="J105" s="11">
        <f t="shared" si="28"/>
        <v>-4.3380150903360528</v>
      </c>
      <c r="K105" s="11">
        <f t="shared" si="28"/>
        <v>-11.138015090336051</v>
      </c>
      <c r="L105" s="11">
        <f t="shared" si="28"/>
        <v>-9.3380150903360519</v>
      </c>
      <c r="M105" s="11">
        <f t="shared" si="28"/>
        <v>-11.138015090336051</v>
      </c>
      <c r="N105" s="11">
        <f t="shared" si="28"/>
        <v>-5.5380150903360521</v>
      </c>
      <c r="O105" s="11">
        <f t="shared" si="28"/>
        <v>-2.3380150903360519</v>
      </c>
      <c r="P105" s="11">
        <f t="shared" si="28"/>
        <v>-4.6380150903360526</v>
      </c>
      <c r="Q105" s="11">
        <f t="shared" si="28"/>
        <v>-7.4380150903360525</v>
      </c>
      <c r="R105" s="1" t="s">
        <v>24</v>
      </c>
      <c r="U105" s="16">
        <f t="shared" si="17"/>
        <v>-7.2005150903360526</v>
      </c>
      <c r="V105">
        <f t="shared" si="18"/>
        <v>7.0148837303265417</v>
      </c>
    </row>
    <row r="106" spans="1:22" x14ac:dyDescent="0.25">
      <c r="A106" s="4">
        <v>2011</v>
      </c>
      <c r="B106" s="11">
        <f t="shared" ref="B106:R106" si="29">B15-$B83</f>
        <v>-4.157491684374798</v>
      </c>
      <c r="C106" s="11">
        <f t="shared" si="29"/>
        <v>-0.95749168437479737</v>
      </c>
      <c r="D106" s="11">
        <f t="shared" si="29"/>
        <v>-0.95749168437479737</v>
      </c>
      <c r="E106" s="11">
        <f t="shared" si="29"/>
        <v>-5.157491684374798</v>
      </c>
      <c r="F106" s="11">
        <f t="shared" si="29"/>
        <v>-12.757491684374799</v>
      </c>
      <c r="G106" s="11">
        <f t="shared" si="29"/>
        <v>-3.6574916843747975</v>
      </c>
      <c r="H106" s="11">
        <f t="shared" si="29"/>
        <v>0.54250831562520263</v>
      </c>
      <c r="I106" s="11">
        <f t="shared" si="29"/>
        <v>-4.3574916843747982</v>
      </c>
      <c r="J106" s="11">
        <f t="shared" si="29"/>
        <v>-2.5574916843747975</v>
      </c>
      <c r="K106" s="11">
        <f t="shared" si="29"/>
        <v>-7.3574916843747982</v>
      </c>
      <c r="L106" s="11">
        <f t="shared" si="29"/>
        <v>-9.5574916843747975</v>
      </c>
      <c r="M106" s="11">
        <f t="shared" si="29"/>
        <v>-10.257491684374799</v>
      </c>
      <c r="N106" s="11">
        <f t="shared" si="29"/>
        <v>-6.657491684374798</v>
      </c>
      <c r="O106" s="11">
        <f t="shared" si="29"/>
        <v>-2.3574916843747973</v>
      </c>
      <c r="P106" s="11">
        <f t="shared" si="29"/>
        <v>-5.657491684374798</v>
      </c>
      <c r="Q106" s="11">
        <f t="shared" si="29"/>
        <v>-4.2574916843747976</v>
      </c>
      <c r="R106" s="11">
        <f t="shared" si="29"/>
        <v>1.2425083156252026</v>
      </c>
      <c r="U106" s="16">
        <f t="shared" si="17"/>
        <v>-4.6398446255512686</v>
      </c>
      <c r="V106">
        <f t="shared" si="18"/>
        <v>3.7096432830121597</v>
      </c>
    </row>
    <row r="107" spans="1:22" x14ac:dyDescent="0.25">
      <c r="A107" s="4">
        <v>2012</v>
      </c>
      <c r="B107" s="11">
        <f t="shared" ref="B107:R107" si="30">B16-$B84</f>
        <v>-4.1632135577409528</v>
      </c>
      <c r="C107" s="11">
        <f t="shared" si="30"/>
        <v>3.6786442259047772E-2</v>
      </c>
      <c r="D107" s="11">
        <f t="shared" si="30"/>
        <v>-2.1632135577409524</v>
      </c>
      <c r="E107" s="11">
        <f t="shared" si="30"/>
        <v>-4.9632135577409526</v>
      </c>
      <c r="F107" s="11">
        <f t="shared" si="30"/>
        <v>-8.0632135577409514</v>
      </c>
      <c r="G107" s="11">
        <f t="shared" si="30"/>
        <v>-2.8632135577409521</v>
      </c>
      <c r="H107" s="11">
        <f t="shared" si="30"/>
        <v>0.33678644225904775</v>
      </c>
      <c r="I107" s="11">
        <f t="shared" si="30"/>
        <v>-3.8632135577409521</v>
      </c>
      <c r="J107" s="11">
        <f t="shared" si="30"/>
        <v>-2.1632135577409524</v>
      </c>
      <c r="K107" s="11">
        <f t="shared" si="30"/>
        <v>-5.6632135577409528</v>
      </c>
      <c r="L107" s="11">
        <f t="shared" si="30"/>
        <v>-10.463213557740952</v>
      </c>
      <c r="M107" s="11">
        <f t="shared" si="30"/>
        <v>-8.8632135577409521</v>
      </c>
      <c r="N107" s="11">
        <f t="shared" si="30"/>
        <v>-3.9632135577409522</v>
      </c>
      <c r="O107" s="11">
        <f t="shared" si="30"/>
        <v>-3.4632135577409522</v>
      </c>
      <c r="P107" s="11">
        <f t="shared" si="30"/>
        <v>-5.5632135577409523</v>
      </c>
      <c r="Q107" s="11">
        <f t="shared" si="30"/>
        <v>-4.2632135577409525</v>
      </c>
      <c r="R107" s="11">
        <f t="shared" si="30"/>
        <v>-0.26321355774095223</v>
      </c>
      <c r="U107" s="16">
        <f t="shared" si="17"/>
        <v>-4.1396841459762461</v>
      </c>
      <c r="V107">
        <f t="shared" si="18"/>
        <v>2.92303818810753</v>
      </c>
    </row>
    <row r="108" spans="1:22" x14ac:dyDescent="0.25">
      <c r="A108" s="4">
        <v>2013</v>
      </c>
      <c r="B108" s="11">
        <f t="shared" ref="B108:R108" si="31">B17-$B85</f>
        <v>-3.069448101423542</v>
      </c>
      <c r="C108" s="11">
        <f t="shared" si="31"/>
        <v>-6.9448101423542019E-2</v>
      </c>
      <c r="D108" s="11">
        <f t="shared" si="31"/>
        <v>-2.569448101423542</v>
      </c>
      <c r="E108" s="11">
        <f t="shared" si="31"/>
        <v>-4.069448101423542</v>
      </c>
      <c r="F108" s="11">
        <f t="shared" si="31"/>
        <v>-6.069448101423542</v>
      </c>
      <c r="G108" s="11">
        <f t="shared" si="31"/>
        <v>-2.8694481014235418</v>
      </c>
      <c r="H108" s="11">
        <f t="shared" si="31"/>
        <v>1.0305518985764579</v>
      </c>
      <c r="I108" s="11">
        <f t="shared" si="31"/>
        <v>-2.8694481014235418</v>
      </c>
      <c r="J108" s="11">
        <f t="shared" si="31"/>
        <v>-1.9694481014235421</v>
      </c>
      <c r="K108" s="11">
        <f t="shared" si="31"/>
        <v>-4.7694481014235421</v>
      </c>
      <c r="L108" s="11">
        <f t="shared" si="31"/>
        <v>-6.9694481014235423</v>
      </c>
      <c r="M108" s="11">
        <f t="shared" si="31"/>
        <v>-13.169448101423541</v>
      </c>
      <c r="N108" s="11">
        <f t="shared" si="31"/>
        <v>-14.669448101423541</v>
      </c>
      <c r="O108" s="11">
        <f t="shared" si="31"/>
        <v>-2.3694481014235418</v>
      </c>
      <c r="P108" s="11">
        <f t="shared" si="31"/>
        <v>-5.069448101423542</v>
      </c>
      <c r="Q108" s="11">
        <f t="shared" si="31"/>
        <v>-2.6694481014235421</v>
      </c>
      <c r="R108" s="11">
        <f t="shared" si="31"/>
        <v>-0.16944810142354202</v>
      </c>
      <c r="S108" s="1" t="s">
        <v>25</v>
      </c>
      <c r="U108" s="16">
        <f t="shared" si="17"/>
        <v>-4.2576833955411884</v>
      </c>
      <c r="V108">
        <f t="shared" si="18"/>
        <v>4.0661996063590298</v>
      </c>
    </row>
    <row r="109" spans="1:22" x14ac:dyDescent="0.25">
      <c r="A109" s="4">
        <v>2014</v>
      </c>
      <c r="B109" s="11">
        <f t="shared" ref="B109:S109" si="32">B18-$B86</f>
        <v>-3.0752211943713688</v>
      </c>
      <c r="C109" s="11">
        <f t="shared" si="32"/>
        <v>0.62477880562863142</v>
      </c>
      <c r="D109" s="11">
        <f t="shared" si="32"/>
        <v>-3.1752211943713688</v>
      </c>
      <c r="E109" s="11">
        <f t="shared" si="32"/>
        <v>-3.8752211943713686</v>
      </c>
      <c r="F109" s="11">
        <f t="shared" si="32"/>
        <v>-3.5752211943713688</v>
      </c>
      <c r="G109" s="11">
        <f t="shared" si="32"/>
        <v>-2.9752211943713687</v>
      </c>
      <c r="H109" s="11">
        <f t="shared" si="32"/>
        <v>1.3247788056286316</v>
      </c>
      <c r="I109" s="11">
        <f t="shared" si="32"/>
        <v>-2.1752211943713688</v>
      </c>
      <c r="J109" s="11">
        <f t="shared" si="32"/>
        <v>-2.6752211943713688</v>
      </c>
      <c r="K109" s="11">
        <f t="shared" si="32"/>
        <v>-7.1752211943713684</v>
      </c>
      <c r="L109" s="11">
        <f t="shared" si="32"/>
        <v>-5.9752211943713682</v>
      </c>
      <c r="M109" s="11">
        <f t="shared" si="32"/>
        <v>-3.5752211943713688</v>
      </c>
      <c r="N109" s="11">
        <f t="shared" si="32"/>
        <v>-5.4752211943713682</v>
      </c>
      <c r="O109" s="11">
        <f t="shared" si="32"/>
        <v>-1.6752211943713684</v>
      </c>
      <c r="P109" s="11">
        <f t="shared" si="32"/>
        <v>-8.9752211943713682</v>
      </c>
      <c r="Q109" s="11">
        <f t="shared" si="32"/>
        <v>-2.6752211943713688</v>
      </c>
      <c r="R109" s="11">
        <f t="shared" si="32"/>
        <v>0.7247788056286314</v>
      </c>
      <c r="S109" s="11">
        <f t="shared" si="32"/>
        <v>-1.4752211943713684</v>
      </c>
      <c r="T109" s="1" t="s">
        <v>27</v>
      </c>
      <c r="U109" s="16">
        <f t="shared" si="17"/>
        <v>-3.102998972149146</v>
      </c>
      <c r="V109">
        <f t="shared" si="18"/>
        <v>2.5828075928586696</v>
      </c>
    </row>
    <row r="110" spans="1:22" x14ac:dyDescent="0.25">
      <c r="A110" s="4">
        <v>2015</v>
      </c>
      <c r="B110" s="31">
        <f t="shared" ref="B110:T110" si="33">B19-$B87</f>
        <v>-2.4796503702339647</v>
      </c>
      <c r="C110" s="31">
        <f t="shared" si="33"/>
        <v>0.82034962976603554</v>
      </c>
      <c r="D110" s="31">
        <f t="shared" si="33"/>
        <v>-2.7796503702339646</v>
      </c>
      <c r="E110" s="31">
        <f t="shared" si="33"/>
        <v>-3.5796503702339648</v>
      </c>
      <c r="F110" s="31">
        <f t="shared" si="33"/>
        <v>-1.8796503702339644</v>
      </c>
      <c r="G110" s="31">
        <f t="shared" si="33"/>
        <v>-2.5796503702339648</v>
      </c>
      <c r="H110" s="31">
        <f t="shared" si="33"/>
        <v>1.3203496297660355</v>
      </c>
      <c r="I110" s="31">
        <f t="shared" si="33"/>
        <v>-1.9796503702339645</v>
      </c>
      <c r="J110" s="31">
        <f t="shared" si="33"/>
        <v>-0.97965037023396451</v>
      </c>
      <c r="K110" s="31">
        <f t="shared" si="33"/>
        <v>-4.3796503702339651</v>
      </c>
      <c r="L110" s="31">
        <f t="shared" si="33"/>
        <v>-5.2796503702339646</v>
      </c>
      <c r="M110" s="31">
        <f t="shared" si="33"/>
        <v>-5.5796503702339644</v>
      </c>
      <c r="N110" s="31">
        <f t="shared" si="33"/>
        <v>-2.7796503702339646</v>
      </c>
      <c r="O110" s="31">
        <f t="shared" si="33"/>
        <v>-0.97965037023396451</v>
      </c>
      <c r="P110" s="31">
        <f t="shared" si="33"/>
        <v>-1.2796503702339646</v>
      </c>
      <c r="Q110" s="31">
        <f t="shared" si="33"/>
        <v>-2.5796503702339648</v>
      </c>
      <c r="R110" s="31">
        <f t="shared" si="33"/>
        <v>0.12034962976603548</v>
      </c>
      <c r="S110" s="31">
        <f t="shared" si="33"/>
        <v>-1.3796503702339644</v>
      </c>
      <c r="T110" s="31">
        <f t="shared" si="33"/>
        <v>-0.2796503702339645</v>
      </c>
      <c r="U110" s="16">
        <f t="shared" si="17"/>
        <v>-2.0270187912865967</v>
      </c>
      <c r="V110">
        <f t="shared" si="18"/>
        <v>1.8247908087901132</v>
      </c>
    </row>
    <row r="111" spans="1:22" x14ac:dyDescent="0.25">
      <c r="A111" s="4">
        <v>2016</v>
      </c>
      <c r="B111" s="31">
        <f t="shared" ref="B111:T111" si="34">B20-$B88</f>
        <v>-2.384542190932335</v>
      </c>
      <c r="C111" s="31">
        <f t="shared" si="34"/>
        <v>0.91545780906766483</v>
      </c>
      <c r="D111" s="31">
        <f t="shared" si="34"/>
        <v>-1.6845421909323353</v>
      </c>
      <c r="E111" s="31">
        <f t="shared" si="34"/>
        <v>-3.4845421909323351</v>
      </c>
      <c r="F111" s="31">
        <f t="shared" si="34"/>
        <v>-0.48454219093233525</v>
      </c>
      <c r="G111" s="31">
        <f t="shared" si="34"/>
        <v>-2.4845421909323351</v>
      </c>
      <c r="H111" s="31">
        <f t="shared" si="34"/>
        <v>1.6154578090676648</v>
      </c>
      <c r="I111" s="31">
        <f t="shared" si="34"/>
        <v>1.5457809067664778E-2</v>
      </c>
      <c r="J111" s="31">
        <f t="shared" si="34"/>
        <v>-1.5845421909323354</v>
      </c>
      <c r="K111" s="31">
        <f t="shared" si="34"/>
        <v>-1.9845421909323353</v>
      </c>
      <c r="L111" s="31">
        <f t="shared" si="34"/>
        <v>-4.4845421909323351</v>
      </c>
      <c r="M111" s="31">
        <f t="shared" si="34"/>
        <v>0.51545780906766481</v>
      </c>
      <c r="N111" s="31">
        <f t="shared" si="34"/>
        <v>-1.8845421909323352</v>
      </c>
      <c r="O111" s="31">
        <f t="shared" si="34"/>
        <v>0.91545780906766483</v>
      </c>
      <c r="P111" s="31">
        <f t="shared" si="34"/>
        <v>0.31545780906766474</v>
      </c>
      <c r="Q111" s="31">
        <f t="shared" si="34"/>
        <v>-2.1845421909323353</v>
      </c>
      <c r="R111" s="31">
        <f t="shared" si="34"/>
        <v>-0.28454219093233524</v>
      </c>
      <c r="S111" s="31">
        <f t="shared" si="34"/>
        <v>0.11545780906766479</v>
      </c>
      <c r="T111" s="31">
        <f t="shared" si="34"/>
        <v>0.31545780906766474</v>
      </c>
      <c r="U111" s="16">
        <f t="shared" si="17"/>
        <v>-0.9582264014586509</v>
      </c>
      <c r="V111">
        <f t="shared" si="18"/>
        <v>1.6117470433836558</v>
      </c>
    </row>
    <row r="112" spans="1:22" x14ac:dyDescent="0.25">
      <c r="A112" s="4">
        <v>2017</v>
      </c>
      <c r="B112" s="31">
        <f t="shared" ref="B112:T112" si="35">B21-$B89</f>
        <v>-0.89015653866802869</v>
      </c>
      <c r="C112" s="31">
        <f t="shared" si="35"/>
        <v>1.0098434613319713</v>
      </c>
      <c r="D112" s="31">
        <f t="shared" si="35"/>
        <v>-0.69015653866802862</v>
      </c>
      <c r="E112" s="31">
        <f t="shared" si="35"/>
        <v>-2.6901565386680288</v>
      </c>
      <c r="F112" s="31">
        <f t="shared" si="35"/>
        <v>-0.19015653866802867</v>
      </c>
      <c r="G112" s="31">
        <f t="shared" si="35"/>
        <v>-2.3901565386680286</v>
      </c>
      <c r="H112" s="31">
        <f t="shared" si="35"/>
        <v>1.4098434613319712</v>
      </c>
      <c r="I112" s="31">
        <f t="shared" si="35"/>
        <v>1.2098434613319713</v>
      </c>
      <c r="J112" s="31">
        <f t="shared" si="35"/>
        <v>-0.79015653866802871</v>
      </c>
      <c r="K112" s="31">
        <f t="shared" si="35"/>
        <v>-2.9901565386680287</v>
      </c>
      <c r="L112" s="31">
        <f t="shared" si="35"/>
        <v>-3.0901565386680288</v>
      </c>
      <c r="M112" s="31">
        <f t="shared" si="35"/>
        <v>0.80984346133197138</v>
      </c>
      <c r="N112" s="31">
        <f t="shared" si="35"/>
        <v>0.10984346133197133</v>
      </c>
      <c r="O112" s="31">
        <f t="shared" si="35"/>
        <v>3.5098434613319713</v>
      </c>
      <c r="P112" s="31">
        <f t="shared" si="35"/>
        <v>1.8098434613319714</v>
      </c>
      <c r="Q112" s="31">
        <f t="shared" si="35"/>
        <v>-0.79015653866802871</v>
      </c>
      <c r="R112" s="31">
        <f t="shared" si="35"/>
        <v>-0.39015653866802869</v>
      </c>
      <c r="S112" s="31">
        <f t="shared" si="35"/>
        <v>-0.59015653866802864</v>
      </c>
      <c r="T112" s="31">
        <f t="shared" si="35"/>
        <v>0.50984346133197134</v>
      </c>
      <c r="U112" s="16">
        <f t="shared" si="17"/>
        <v>-0.26910390708908133</v>
      </c>
      <c r="V112">
        <f t="shared" si="18"/>
        <v>1.6875952830389103</v>
      </c>
    </row>
    <row r="113" spans="1:24" x14ac:dyDescent="0.25">
      <c r="A113" s="5">
        <v>2018</v>
      </c>
      <c r="B113" s="12">
        <f t="shared" ref="B113:T113" si="36">B22-$B90</f>
        <v>-1.14430232728736</v>
      </c>
      <c r="C113" s="12">
        <f t="shared" si="36"/>
        <v>1.4996976727126401</v>
      </c>
      <c r="D113" s="12">
        <f t="shared" si="36"/>
        <v>-0.90930232728736005</v>
      </c>
      <c r="E113" s="12">
        <f t="shared" si="36"/>
        <v>-2.6373023272873599</v>
      </c>
      <c r="F113" s="12">
        <f t="shared" si="36"/>
        <v>-0.21930232728736002</v>
      </c>
      <c r="G113" s="12">
        <f t="shared" si="36"/>
        <v>-1.66030232728736</v>
      </c>
      <c r="H113" s="12">
        <f t="shared" si="36"/>
        <v>1.1366976727126399</v>
      </c>
      <c r="I113" s="12">
        <f t="shared" si="36"/>
        <v>0.59669767271263996</v>
      </c>
      <c r="J113" s="12">
        <f t="shared" si="36"/>
        <v>-0.17830232728736001</v>
      </c>
      <c r="K113" s="12">
        <f t="shared" si="36"/>
        <v>-0.70230232728735997</v>
      </c>
      <c r="L113" s="12">
        <f t="shared" si="36"/>
        <v>-2.67730232728736</v>
      </c>
      <c r="M113" s="12">
        <f t="shared" si="36"/>
        <v>0.54269767271264002</v>
      </c>
      <c r="N113" s="12">
        <f t="shared" si="36"/>
        <v>0.17169767271264</v>
      </c>
      <c r="O113" s="12">
        <f t="shared" si="36"/>
        <v>1.7536976727126401</v>
      </c>
      <c r="P113" s="12">
        <f t="shared" si="36"/>
        <v>2.0766976727126401</v>
      </c>
      <c r="Q113" s="12">
        <f t="shared" si="36"/>
        <v>-0.73630232728736</v>
      </c>
      <c r="R113" s="12">
        <f t="shared" si="36"/>
        <v>-0.46530232728735998</v>
      </c>
      <c r="S113" s="12">
        <f t="shared" si="36"/>
        <v>-1.16030232728736</v>
      </c>
      <c r="T113" s="12">
        <f t="shared" si="36"/>
        <v>0.64669767271264</v>
      </c>
      <c r="U113" s="16">
        <f t="shared" si="17"/>
        <v>-0.2139865378136758</v>
      </c>
      <c r="V113">
        <f t="shared" si="18"/>
        <v>1.314930298438169</v>
      </c>
    </row>
    <row r="114" spans="1:24" ht="18.75" x14ac:dyDescent="0.3">
      <c r="U114" s="27">
        <f>AVERAGE(U95:U113)</f>
        <v>-2.3364365072347555</v>
      </c>
      <c r="V114" s="27">
        <f>AVERAGE(V95:V113)</f>
        <v>3.0505493161132446</v>
      </c>
      <c r="W114" s="30" t="s">
        <v>66</v>
      </c>
      <c r="X114" s="41">
        <f>V114/B91/100</f>
        <v>-1.2023382878618305</v>
      </c>
    </row>
    <row r="115" spans="1:24" ht="56.25" x14ac:dyDescent="0.3">
      <c r="A115" s="37" t="s">
        <v>69</v>
      </c>
      <c r="B115" s="26">
        <f>CORREL(B94:B113,$U94:$U113)</f>
        <v>0.84355719376265825</v>
      </c>
      <c r="C115" s="26">
        <f t="shared" ref="C115:T115" si="37">CORREL(C94:C113,$U94:$U113)</f>
        <v>0.38239467207068578</v>
      </c>
      <c r="D115" s="26">
        <f t="shared" si="37"/>
        <v>0.62981565448613042</v>
      </c>
      <c r="E115" s="26">
        <f t="shared" si="37"/>
        <v>0.9511452716110782</v>
      </c>
      <c r="F115" s="26">
        <f t="shared" si="37"/>
        <v>0.87477736801705119</v>
      </c>
      <c r="G115" s="26">
        <f t="shared" si="37"/>
        <v>0.71447681756736137</v>
      </c>
      <c r="H115" s="26">
        <f t="shared" si="37"/>
        <v>0.67970387512795116</v>
      </c>
      <c r="I115" s="26">
        <f t="shared" si="37"/>
        <v>0.92794162614716613</v>
      </c>
      <c r="J115" s="26">
        <f t="shared" si="37"/>
        <v>0.65986582785153292</v>
      </c>
      <c r="K115" s="26">
        <f t="shared" si="37"/>
        <v>0.88047071317323311</v>
      </c>
      <c r="L115" s="26">
        <f t="shared" si="37"/>
        <v>0.79227590913758661</v>
      </c>
      <c r="M115" s="26">
        <f t="shared" si="37"/>
        <v>0.77006253521075396</v>
      </c>
      <c r="N115" s="26">
        <f t="shared" si="37"/>
        <v>0.64816452525369195</v>
      </c>
      <c r="O115" s="26">
        <f t="shared" si="37"/>
        <v>0.70614053521156184</v>
      </c>
      <c r="P115" s="26">
        <f t="shared" si="37"/>
        <v>0.7358178202432093</v>
      </c>
      <c r="Q115" s="26">
        <f t="shared" si="37"/>
        <v>0.94305204058952252</v>
      </c>
      <c r="R115" s="26">
        <f t="shared" si="37"/>
        <v>-0.60238510074213159</v>
      </c>
      <c r="S115" s="26">
        <f t="shared" si="37"/>
        <v>0.53911757854637343</v>
      </c>
      <c r="T115" s="26">
        <f t="shared" si="37"/>
        <v>0.98887822277619097</v>
      </c>
      <c r="U115" s="28">
        <f t="shared" si="17"/>
        <v>0.68764595189692668</v>
      </c>
      <c r="V115" s="30" t="s">
        <v>66</v>
      </c>
    </row>
    <row r="116" spans="1:24" ht="56.25" x14ac:dyDescent="0.3">
      <c r="A116" s="37" t="s">
        <v>70</v>
      </c>
      <c r="B116" s="28">
        <f>CORREL(B94:B113,$B71:$B90)</f>
        <v>0.76622066564096247</v>
      </c>
      <c r="C116" s="28">
        <f t="shared" ref="C116:T116" si="38">CORREL(C94:C113,$B71:$B90)</f>
        <v>0.58359072409183221</v>
      </c>
      <c r="D116" s="28">
        <f t="shared" si="38"/>
        <v>0.48847430400217873</v>
      </c>
      <c r="E116" s="28">
        <f t="shared" si="38"/>
        <v>0.9209120679531535</v>
      </c>
      <c r="F116" s="28">
        <f t="shared" si="38"/>
        <v>0.82538465149361639</v>
      </c>
      <c r="G116" s="28">
        <f t="shared" si="38"/>
        <v>0.81980569572292117</v>
      </c>
      <c r="H116" s="28">
        <f t="shared" si="38"/>
        <v>0.65198690091594513</v>
      </c>
      <c r="I116" s="28">
        <f t="shared" si="38"/>
        <v>0.92707814787936171</v>
      </c>
      <c r="J116" s="28">
        <f t="shared" si="38"/>
        <v>0.70128602388453742</v>
      </c>
      <c r="K116" s="28">
        <f t="shared" si="38"/>
        <v>0.89431055499776435</v>
      </c>
      <c r="L116" s="28">
        <f t="shared" si="38"/>
        <v>0.6893616526902171</v>
      </c>
      <c r="M116" s="28">
        <f t="shared" si="38"/>
        <v>0.76430720658374829</v>
      </c>
      <c r="N116" s="28">
        <f t="shared" si="38"/>
        <v>0.53188031576909423</v>
      </c>
      <c r="O116" s="28">
        <f t="shared" si="38"/>
        <v>0.65535140590270846</v>
      </c>
      <c r="P116" s="28">
        <f t="shared" si="38"/>
        <v>0.64963108906578582</v>
      </c>
      <c r="Q116" s="28">
        <f t="shared" si="38"/>
        <v>0.98330129973687008</v>
      </c>
      <c r="R116" s="28">
        <f t="shared" si="38"/>
        <v>-0.64475997949830255</v>
      </c>
      <c r="S116" s="28">
        <f t="shared" si="38"/>
        <v>0.36543021618821153</v>
      </c>
      <c r="T116" s="28">
        <f t="shared" si="38"/>
        <v>0.95400031620686221</v>
      </c>
      <c r="U116" s="28">
        <f t="shared" ref="U116:U117" si="39">AVERAGE(B116:T116)</f>
        <v>0.65934490838039306</v>
      </c>
      <c r="V116" s="30" t="s">
        <v>66</v>
      </c>
    </row>
    <row r="117" spans="1:24" ht="56.25" x14ac:dyDescent="0.35">
      <c r="A117" s="37" t="s">
        <v>68</v>
      </c>
      <c r="B117" s="28">
        <f>CORREL(B3:B22,$B71:$B90)</f>
        <v>0.77005340870445071</v>
      </c>
      <c r="C117" s="28">
        <f t="shared" ref="C117:T117" si="40">CORREL(C3:C22,$B71:$B90)</f>
        <v>0.58886403154016242</v>
      </c>
      <c r="D117" s="28">
        <f t="shared" si="40"/>
        <v>0.49228353782856826</v>
      </c>
      <c r="E117" s="28">
        <f t="shared" si="40"/>
        <v>0.92246867944903099</v>
      </c>
      <c r="F117" s="28">
        <f t="shared" si="40"/>
        <v>0.82600375367664591</v>
      </c>
      <c r="G117" s="28">
        <f t="shared" si="40"/>
        <v>0.8256679629102438</v>
      </c>
      <c r="H117" s="28">
        <f t="shared" si="40"/>
        <v>0.65659738195366968</v>
      </c>
      <c r="I117" s="28">
        <f t="shared" si="40"/>
        <v>0.92818423761620561</v>
      </c>
      <c r="J117" s="28">
        <f t="shared" si="40"/>
        <v>0.70743763944308935</v>
      </c>
      <c r="K117" s="28">
        <f t="shared" si="40"/>
        <v>0.89558405888376358</v>
      </c>
      <c r="L117" s="28">
        <f t="shared" si="40"/>
        <v>0.69138844564944879</v>
      </c>
      <c r="M117" s="28">
        <f t="shared" si="40"/>
        <v>0.76579039517726721</v>
      </c>
      <c r="N117" s="28">
        <f t="shared" si="40"/>
        <v>0.53519881819085924</v>
      </c>
      <c r="O117" s="28">
        <f t="shared" si="40"/>
        <v>0.65984590828312017</v>
      </c>
      <c r="P117" s="28">
        <f t="shared" si="40"/>
        <v>0.65255460636623885</v>
      </c>
      <c r="Q117" s="28">
        <f t="shared" si="40"/>
        <v>0.98356700809259645</v>
      </c>
      <c r="R117" s="28">
        <f t="shared" si="40"/>
        <v>-0.63231217160392406</v>
      </c>
      <c r="S117" s="28">
        <f t="shared" si="40"/>
        <v>0.37504896735708587</v>
      </c>
      <c r="T117" s="28">
        <f t="shared" si="40"/>
        <v>0.95530345767000324</v>
      </c>
      <c r="U117" s="42">
        <f t="shared" si="39"/>
        <v>0.66313316458886984</v>
      </c>
      <c r="V117" s="30" t="s">
        <v>66</v>
      </c>
    </row>
  </sheetData>
  <mergeCells count="3">
    <mergeCell ref="A1:T1"/>
    <mergeCell ref="A24:T24"/>
    <mergeCell ref="A47:T47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opLeftCell="A81" zoomScale="70" zoomScaleNormal="70" workbookViewId="0">
      <selection activeCell="P115" sqref="P115"/>
    </sheetView>
  </sheetViews>
  <sheetFormatPr baseColWidth="10" defaultRowHeight="15" x14ac:dyDescent="0.25"/>
  <cols>
    <col min="1" max="1" width="16.42578125" customWidth="1"/>
    <col min="2" max="2" width="12.140625" customWidth="1"/>
    <col min="3" max="3" width="16.7109375" bestFit="1" customWidth="1"/>
    <col min="4" max="4" width="12.7109375" customWidth="1"/>
    <col min="5" max="5" width="14" customWidth="1"/>
    <col min="6" max="6" width="16.5703125" customWidth="1"/>
    <col min="7" max="7" width="16.85546875" customWidth="1"/>
    <col min="8" max="8" width="16.140625" customWidth="1"/>
    <col min="9" max="9" width="16" customWidth="1"/>
    <col min="10" max="10" width="25.28515625" customWidth="1"/>
    <col min="11" max="11" width="31.42578125" customWidth="1"/>
    <col min="12" max="12" width="24.7109375" customWidth="1"/>
    <col min="13" max="13" width="26.85546875" customWidth="1"/>
    <col min="14" max="14" width="24.42578125" customWidth="1"/>
    <col min="15" max="15" width="30.42578125" customWidth="1"/>
    <col min="16" max="16" width="16.5703125" customWidth="1"/>
    <col min="17" max="17" width="10.140625" customWidth="1"/>
    <col min="18" max="18" width="9" customWidth="1"/>
    <col min="19" max="19" width="10" customWidth="1"/>
    <col min="20" max="34" width="7.7109375" bestFit="1" customWidth="1"/>
    <col min="35" max="35" width="19.28515625" bestFit="1" customWidth="1"/>
  </cols>
  <sheetData>
    <row r="1" spans="1:17" ht="23.25" x14ac:dyDescent="0.3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ht="33.75" x14ac:dyDescent="0.5">
      <c r="A2" s="8" t="s">
        <v>48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0</v>
      </c>
      <c r="M2" s="7" t="s">
        <v>39</v>
      </c>
      <c r="N2" s="7" t="s">
        <v>40</v>
      </c>
      <c r="O2" s="7" t="s">
        <v>41</v>
      </c>
      <c r="Q2" s="7" t="s">
        <v>62</v>
      </c>
    </row>
    <row r="3" spans="1:17" x14ac:dyDescent="0.25">
      <c r="A3" s="4">
        <v>1979</v>
      </c>
      <c r="B3" s="11"/>
      <c r="C3" s="11"/>
      <c r="D3" s="11"/>
      <c r="E3" s="11"/>
      <c r="F3" s="11"/>
      <c r="G3" s="11"/>
      <c r="H3" s="11"/>
      <c r="I3" s="11"/>
    </row>
    <row r="4" spans="1:17" x14ac:dyDescent="0.25">
      <c r="A4" s="4">
        <v>1980</v>
      </c>
      <c r="B4">
        <v>-9.5</v>
      </c>
      <c r="C4">
        <v>-3.7</v>
      </c>
      <c r="D4">
        <v>-2.8</v>
      </c>
      <c r="E4">
        <v>0</v>
      </c>
      <c r="F4">
        <v>-10.4</v>
      </c>
      <c r="G4">
        <v>-8.4</v>
      </c>
      <c r="H4">
        <v>-0.3</v>
      </c>
      <c r="I4">
        <v>-4</v>
      </c>
      <c r="Q4" s="16">
        <f>_xlfn.STDEV.P(B4:O4)</f>
        <v>3.7994859849721783</v>
      </c>
    </row>
    <row r="5" spans="1:17" x14ac:dyDescent="0.25">
      <c r="A5" s="4">
        <v>1981</v>
      </c>
      <c r="B5">
        <v>-15.7</v>
      </c>
      <c r="C5">
        <v>-7</v>
      </c>
      <c r="D5">
        <v>-3.6</v>
      </c>
      <c r="E5">
        <v>-2.2000000000000002</v>
      </c>
      <c r="F5">
        <v>-11.1</v>
      </c>
      <c r="G5">
        <v>-11.2</v>
      </c>
      <c r="H5">
        <v>-2.2999999999999998</v>
      </c>
      <c r="I5">
        <v>-4.9000000000000004</v>
      </c>
      <c r="Q5" s="16">
        <f t="shared" ref="Q5:Q22" si="0">_xlfn.STDEV.P(B5:O5)</f>
        <v>4.6197943677181135</v>
      </c>
    </row>
    <row r="6" spans="1:17" x14ac:dyDescent="0.25">
      <c r="A6" s="4">
        <v>1982</v>
      </c>
      <c r="B6">
        <v>-12.5</v>
      </c>
      <c r="C6">
        <v>-9.8000000000000007</v>
      </c>
      <c r="D6">
        <v>-3.2</v>
      </c>
      <c r="E6">
        <v>-2.9</v>
      </c>
      <c r="F6">
        <v>-11.9</v>
      </c>
      <c r="G6">
        <v>-11.1</v>
      </c>
      <c r="H6">
        <v>-0.8</v>
      </c>
      <c r="I6">
        <v>-6.2</v>
      </c>
      <c r="Q6" s="16">
        <f t="shared" si="0"/>
        <v>4.3087121045621064</v>
      </c>
    </row>
    <row r="7" spans="1:17" x14ac:dyDescent="0.25">
      <c r="A7" s="4">
        <v>1983</v>
      </c>
      <c r="B7">
        <v>-14.8</v>
      </c>
      <c r="C7">
        <v>-7.9</v>
      </c>
      <c r="D7">
        <v>-2.5</v>
      </c>
      <c r="E7">
        <v>-2.7</v>
      </c>
      <c r="F7">
        <v>-10.3</v>
      </c>
      <c r="G7">
        <v>-10.4</v>
      </c>
      <c r="H7">
        <v>1.5</v>
      </c>
      <c r="I7">
        <v>-5.5</v>
      </c>
      <c r="Q7" s="16">
        <f t="shared" si="0"/>
        <v>4.9484214654776535</v>
      </c>
    </row>
    <row r="8" spans="1:17" x14ac:dyDescent="0.25">
      <c r="A8" s="4">
        <v>1984</v>
      </c>
      <c r="B8">
        <v>-11</v>
      </c>
      <c r="C8">
        <v>-4.5999999999999996</v>
      </c>
      <c r="D8">
        <v>-1.9</v>
      </c>
      <c r="E8">
        <v>-2.8</v>
      </c>
      <c r="F8">
        <v>-9</v>
      </c>
      <c r="G8">
        <v>-11.4</v>
      </c>
      <c r="H8">
        <v>2.5</v>
      </c>
      <c r="I8">
        <v>-5.2</v>
      </c>
      <c r="Q8" s="16">
        <f t="shared" si="0"/>
        <v>4.5057602022300305</v>
      </c>
    </row>
    <row r="9" spans="1:17" x14ac:dyDescent="0.25">
      <c r="A9" s="4">
        <v>1985</v>
      </c>
      <c r="B9">
        <v>-10.199999999999999</v>
      </c>
      <c r="C9">
        <v>-2.7</v>
      </c>
      <c r="D9">
        <v>-1.1000000000000001</v>
      </c>
      <c r="E9">
        <v>-2.9</v>
      </c>
      <c r="F9">
        <v>-10.3</v>
      </c>
      <c r="G9">
        <v>-12.3</v>
      </c>
      <c r="H9">
        <v>4</v>
      </c>
      <c r="I9">
        <v>-3.5</v>
      </c>
      <c r="Q9" s="16">
        <f t="shared" si="0"/>
        <v>5.2016223430772062</v>
      </c>
    </row>
    <row r="10" spans="1:17" x14ac:dyDescent="0.25">
      <c r="A10" s="4">
        <v>1986</v>
      </c>
      <c r="B10">
        <v>-10.1</v>
      </c>
      <c r="C10">
        <v>2.2999999999999998</v>
      </c>
      <c r="D10">
        <v>-1.3</v>
      </c>
      <c r="E10">
        <v>-3.1</v>
      </c>
      <c r="F10">
        <v>-11.8</v>
      </c>
      <c r="G10">
        <v>-11.4</v>
      </c>
      <c r="H10">
        <v>2.9</v>
      </c>
      <c r="I10">
        <v>-4.5</v>
      </c>
      <c r="Q10" s="16">
        <f t="shared" si="0"/>
        <v>5.5377680522029813</v>
      </c>
    </row>
    <row r="11" spans="1:17" x14ac:dyDescent="0.25">
      <c r="A11" s="4">
        <v>1987</v>
      </c>
      <c r="B11">
        <v>-7.9</v>
      </c>
      <c r="C11">
        <v>1.5</v>
      </c>
      <c r="D11">
        <v>-1.9</v>
      </c>
      <c r="E11">
        <v>-1.9</v>
      </c>
      <c r="F11">
        <v>-8.5</v>
      </c>
      <c r="G11">
        <v>-10.7</v>
      </c>
      <c r="H11">
        <v>2.1</v>
      </c>
      <c r="I11">
        <v>-5.2</v>
      </c>
      <c r="Q11" s="16">
        <f t="shared" si="0"/>
        <v>4.4446421397003384</v>
      </c>
    </row>
    <row r="12" spans="1:17" x14ac:dyDescent="0.25">
      <c r="A12" s="4">
        <v>1988</v>
      </c>
      <c r="B12">
        <v>-7.3</v>
      </c>
      <c r="C12">
        <v>0.3</v>
      </c>
      <c r="D12">
        <v>-2.1</v>
      </c>
      <c r="E12">
        <v>-2.4</v>
      </c>
      <c r="F12">
        <v>-4.9000000000000004</v>
      </c>
      <c r="G12">
        <v>-10.4</v>
      </c>
      <c r="H12">
        <v>1.4</v>
      </c>
      <c r="I12">
        <v>-4.0999999999999996</v>
      </c>
      <c r="J12" s="1" t="s">
        <v>42</v>
      </c>
      <c r="Q12" s="16">
        <f t="shared" si="0"/>
        <v>3.6350507217919263</v>
      </c>
    </row>
    <row r="13" spans="1:17" x14ac:dyDescent="0.25">
      <c r="A13" s="4">
        <v>1989</v>
      </c>
      <c r="B13">
        <v>-7.6</v>
      </c>
      <c r="C13">
        <v>-0.7</v>
      </c>
      <c r="D13">
        <v>0.1</v>
      </c>
      <c r="E13">
        <v>-1.8</v>
      </c>
      <c r="F13">
        <v>-1.9</v>
      </c>
      <c r="G13">
        <v>-9.6</v>
      </c>
      <c r="H13">
        <v>3.7</v>
      </c>
      <c r="I13">
        <v>-4.9000000000000004</v>
      </c>
      <c r="J13">
        <v>-2.7</v>
      </c>
      <c r="K13" s="1" t="s">
        <v>43</v>
      </c>
      <c r="Q13" s="16">
        <f t="shared" si="0"/>
        <v>3.8089887190340153</v>
      </c>
    </row>
    <row r="14" spans="1:17" x14ac:dyDescent="0.25">
      <c r="A14" s="4">
        <v>1990</v>
      </c>
      <c r="B14">
        <v>-6.8</v>
      </c>
      <c r="C14">
        <v>-1.3</v>
      </c>
      <c r="D14">
        <v>-2</v>
      </c>
      <c r="E14">
        <v>-2</v>
      </c>
      <c r="F14">
        <v>-2.8</v>
      </c>
      <c r="G14">
        <v>-11.4</v>
      </c>
      <c r="H14">
        <v>4.2</v>
      </c>
      <c r="I14">
        <v>-5.2</v>
      </c>
      <c r="J14">
        <v>-3.6</v>
      </c>
      <c r="K14">
        <v>-1.6</v>
      </c>
      <c r="Q14" s="16">
        <f t="shared" si="0"/>
        <v>3.851038820889761</v>
      </c>
    </row>
    <row r="15" spans="1:17" x14ac:dyDescent="0.25">
      <c r="A15" s="4">
        <v>1991</v>
      </c>
      <c r="B15">
        <v>-7.4</v>
      </c>
      <c r="C15">
        <v>-2.9</v>
      </c>
      <c r="D15">
        <v>-2.9</v>
      </c>
      <c r="E15">
        <v>-2.4</v>
      </c>
      <c r="F15">
        <v>-2.9</v>
      </c>
      <c r="G15">
        <v>-11.4</v>
      </c>
      <c r="H15">
        <v>0.1</v>
      </c>
      <c r="I15">
        <v>-2.6</v>
      </c>
      <c r="J15">
        <v>-4.2</v>
      </c>
      <c r="K15">
        <v>-3.1</v>
      </c>
      <c r="L15" s="1" t="s">
        <v>44</v>
      </c>
      <c r="Q15" s="16">
        <f t="shared" si="0"/>
        <v>3.0351441481418968</v>
      </c>
    </row>
    <row r="16" spans="1:17" x14ac:dyDescent="0.25">
      <c r="A16" s="4">
        <v>1992</v>
      </c>
      <c r="B16">
        <v>-8.1</v>
      </c>
      <c r="C16">
        <v>-2.6</v>
      </c>
      <c r="D16">
        <v>-2.5</v>
      </c>
      <c r="E16">
        <v>-4.0999999999999996</v>
      </c>
      <c r="F16">
        <v>-2.9</v>
      </c>
      <c r="G16">
        <v>-10.4</v>
      </c>
      <c r="H16">
        <v>-0.8</v>
      </c>
      <c r="I16">
        <v>-4.0999999999999996</v>
      </c>
      <c r="J16">
        <v>-3.9</v>
      </c>
      <c r="K16">
        <v>-6.4</v>
      </c>
      <c r="L16">
        <v>-2.7</v>
      </c>
      <c r="Q16" s="16">
        <f t="shared" si="0"/>
        <v>2.6810630678060763</v>
      </c>
    </row>
    <row r="17" spans="1:18" x14ac:dyDescent="0.25">
      <c r="A17" s="4">
        <v>1993</v>
      </c>
      <c r="B17">
        <v>-7.4</v>
      </c>
      <c r="C17">
        <v>-3.8</v>
      </c>
      <c r="D17">
        <v>-3</v>
      </c>
      <c r="E17">
        <v>-6</v>
      </c>
      <c r="F17">
        <v>-2.7</v>
      </c>
      <c r="G17">
        <v>-10</v>
      </c>
      <c r="H17">
        <v>1.3</v>
      </c>
      <c r="I17">
        <v>-2.8</v>
      </c>
      <c r="J17">
        <v>-6.6</v>
      </c>
      <c r="K17">
        <v>-7.9</v>
      </c>
      <c r="L17">
        <v>-5.6</v>
      </c>
      <c r="Q17" s="16">
        <f t="shared" si="0"/>
        <v>2.989789787795559</v>
      </c>
    </row>
    <row r="18" spans="1:18" x14ac:dyDescent="0.25">
      <c r="A18" s="4">
        <v>1994</v>
      </c>
      <c r="B18">
        <v>-5.0999999999999996</v>
      </c>
      <c r="C18">
        <v>-3.3</v>
      </c>
      <c r="D18">
        <v>-2.4</v>
      </c>
      <c r="E18">
        <v>-5.5</v>
      </c>
      <c r="F18">
        <v>-1.9</v>
      </c>
      <c r="G18">
        <v>-9</v>
      </c>
      <c r="H18">
        <v>2.4</v>
      </c>
      <c r="I18">
        <v>-3.4</v>
      </c>
      <c r="J18">
        <v>-6</v>
      </c>
      <c r="K18">
        <v>-6.8</v>
      </c>
      <c r="L18">
        <v>-5.6</v>
      </c>
      <c r="M18" s="1" t="s">
        <v>45</v>
      </c>
      <c r="Q18" s="16">
        <f t="shared" si="0"/>
        <v>2.8766371551368892</v>
      </c>
    </row>
    <row r="19" spans="1:18" x14ac:dyDescent="0.25">
      <c r="A19" s="4">
        <v>1995</v>
      </c>
      <c r="B19">
        <v>-4.5</v>
      </c>
      <c r="C19">
        <v>-2.9</v>
      </c>
      <c r="D19">
        <v>-3.3</v>
      </c>
      <c r="E19">
        <v>-5.5</v>
      </c>
      <c r="F19">
        <v>-2.1</v>
      </c>
      <c r="G19">
        <v>-7.4</v>
      </c>
      <c r="H19">
        <v>2.4</v>
      </c>
      <c r="I19">
        <v>-4.4000000000000004</v>
      </c>
      <c r="J19">
        <v>-6.9</v>
      </c>
      <c r="K19">
        <v>-5.8</v>
      </c>
      <c r="L19">
        <v>-4.2</v>
      </c>
      <c r="M19">
        <v>-5.7</v>
      </c>
      <c r="N19" s="1" t="s">
        <v>46</v>
      </c>
      <c r="Q19" s="16">
        <f t="shared" si="0"/>
        <v>2.4938117856450637</v>
      </c>
    </row>
    <row r="20" spans="1:18" x14ac:dyDescent="0.25">
      <c r="A20" s="4">
        <v>1996</v>
      </c>
      <c r="B20">
        <v>-3.8</v>
      </c>
      <c r="C20">
        <v>-1.9</v>
      </c>
      <c r="D20">
        <v>-3.3</v>
      </c>
      <c r="E20">
        <v>-4.0999999999999996</v>
      </c>
      <c r="F20">
        <v>-0.1</v>
      </c>
      <c r="G20">
        <v>-7</v>
      </c>
      <c r="H20">
        <v>1.2</v>
      </c>
      <c r="I20">
        <v>-1.8</v>
      </c>
      <c r="J20">
        <v>-4.8</v>
      </c>
      <c r="K20">
        <v>-4.0999999999999996</v>
      </c>
      <c r="L20">
        <v>-3.8</v>
      </c>
      <c r="M20">
        <v>-4</v>
      </c>
      <c r="N20">
        <v>-3.5</v>
      </c>
      <c r="Q20" s="16">
        <f t="shared" si="0"/>
        <v>2.0128874723469665</v>
      </c>
    </row>
    <row r="21" spans="1:18" x14ac:dyDescent="0.25">
      <c r="A21" s="4">
        <v>1997</v>
      </c>
      <c r="B21">
        <v>-2</v>
      </c>
      <c r="C21">
        <v>-0.5</v>
      </c>
      <c r="D21">
        <v>-2.7</v>
      </c>
      <c r="E21">
        <v>-3</v>
      </c>
      <c r="F21">
        <v>1.4</v>
      </c>
      <c r="G21">
        <v>-2.7</v>
      </c>
      <c r="H21">
        <v>3.7</v>
      </c>
      <c r="I21">
        <v>-1.1000000000000001</v>
      </c>
      <c r="J21">
        <v>-3.1</v>
      </c>
      <c r="K21">
        <v>-2.1</v>
      </c>
      <c r="L21">
        <v>-2.8</v>
      </c>
      <c r="M21">
        <v>-1.9</v>
      </c>
      <c r="N21">
        <v>-1.2</v>
      </c>
      <c r="O21" s="1" t="s">
        <v>47</v>
      </c>
      <c r="Q21" s="16">
        <f t="shared" si="0"/>
        <v>1.8948700600248818</v>
      </c>
    </row>
    <row r="22" spans="1:18" x14ac:dyDescent="0.25">
      <c r="A22" s="5">
        <v>1998</v>
      </c>
      <c r="B22" s="6">
        <v>-0.8</v>
      </c>
      <c r="C22" s="6">
        <v>0</v>
      </c>
      <c r="D22" s="6">
        <v>-2.2000000000000002</v>
      </c>
      <c r="E22" s="6">
        <v>-2.6</v>
      </c>
      <c r="F22" s="6">
        <v>2.5</v>
      </c>
      <c r="G22" s="6">
        <v>-2.8</v>
      </c>
      <c r="H22" s="6">
        <v>3.4</v>
      </c>
      <c r="I22" s="6">
        <v>-0.7</v>
      </c>
      <c r="J22" s="6">
        <v>-3</v>
      </c>
      <c r="K22" s="6">
        <v>0.1</v>
      </c>
      <c r="L22" s="6">
        <v>-2.4</v>
      </c>
      <c r="M22">
        <v>-2.4</v>
      </c>
      <c r="N22">
        <v>1.7</v>
      </c>
      <c r="O22">
        <v>-3.4</v>
      </c>
      <c r="Q22" s="16">
        <f t="shared" si="0"/>
        <v>2.1047565179849186</v>
      </c>
    </row>
    <row r="23" spans="1:18" ht="18.75" x14ac:dyDescent="0.3">
      <c r="A23" s="13" t="s">
        <v>51</v>
      </c>
      <c r="Q23" s="27">
        <f>AVERAGE(Q4:Q22)</f>
        <v>3.618433942975714</v>
      </c>
      <c r="R23" s="30" t="s">
        <v>66</v>
      </c>
    </row>
    <row r="24" spans="1:18" ht="23.25" x14ac:dyDescent="0.35">
      <c r="A24" s="38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8" ht="33.75" x14ac:dyDescent="0.5">
      <c r="A25" s="8" t="s">
        <v>48</v>
      </c>
      <c r="B25" s="7" t="s">
        <v>29</v>
      </c>
      <c r="C25" s="7" t="s">
        <v>30</v>
      </c>
      <c r="D25" s="7" t="s">
        <v>31</v>
      </c>
      <c r="E25" s="7" t="s">
        <v>32</v>
      </c>
      <c r="F25" s="7" t="s">
        <v>33</v>
      </c>
      <c r="G25" s="7" t="s">
        <v>34</v>
      </c>
      <c r="H25" s="7" t="s">
        <v>35</v>
      </c>
      <c r="I25" s="7" t="s">
        <v>36</v>
      </c>
      <c r="J25" s="7" t="s">
        <v>37</v>
      </c>
      <c r="K25" s="7" t="s">
        <v>38</v>
      </c>
      <c r="L25" s="7" t="s">
        <v>0</v>
      </c>
      <c r="M25" s="7" t="s">
        <v>39</v>
      </c>
      <c r="N25" s="7" t="s">
        <v>40</v>
      </c>
      <c r="O25" s="7" t="s">
        <v>41</v>
      </c>
      <c r="P25" s="19" t="s">
        <v>55</v>
      </c>
    </row>
    <row r="26" spans="1:18" x14ac:dyDescent="0.25">
      <c r="A26" s="4">
        <v>1979</v>
      </c>
      <c r="B26" s="11"/>
      <c r="C26" s="11"/>
      <c r="D26" s="11"/>
      <c r="E26" s="11"/>
      <c r="F26" s="11"/>
      <c r="G26" s="11"/>
      <c r="H26" s="11"/>
      <c r="I26" s="11"/>
      <c r="P26" s="16"/>
    </row>
    <row r="27" spans="1:18" x14ac:dyDescent="0.25">
      <c r="A27" s="4">
        <v>1980</v>
      </c>
      <c r="B27" s="9">
        <v>124.139</v>
      </c>
      <c r="C27" s="9">
        <v>71.126999999999995</v>
      </c>
      <c r="D27" s="9">
        <v>850.47500000000002</v>
      </c>
      <c r="E27" s="9">
        <v>702.24300000000005</v>
      </c>
      <c r="F27" s="9">
        <v>21.419</v>
      </c>
      <c r="G27" s="9">
        <v>482.42899999999997</v>
      </c>
      <c r="H27" s="9">
        <v>6.46</v>
      </c>
      <c r="I27" s="9">
        <v>193.41499999999999</v>
      </c>
      <c r="P27" s="16">
        <f t="shared" ref="P27:P45" si="1">SUM(B27:O27)</f>
        <v>2451.7069999999999</v>
      </c>
    </row>
    <row r="28" spans="1:18" x14ac:dyDescent="0.25">
      <c r="A28" s="4">
        <v>1981</v>
      </c>
      <c r="B28" s="9">
        <v>102.792</v>
      </c>
      <c r="C28" s="9">
        <v>61.878</v>
      </c>
      <c r="D28" s="9">
        <v>715.54600000000005</v>
      </c>
      <c r="E28" s="9">
        <v>618.95399999999995</v>
      </c>
      <c r="F28" s="9">
        <v>20.417000000000002</v>
      </c>
      <c r="G28" s="9">
        <v>437.49400000000003</v>
      </c>
      <c r="H28" s="9">
        <v>5.5720000000000001</v>
      </c>
      <c r="I28" s="9">
        <v>162.114</v>
      </c>
      <c r="P28" s="16">
        <f t="shared" si="1"/>
        <v>2124.7669999999998</v>
      </c>
    </row>
    <row r="29" spans="1:18" x14ac:dyDescent="0.25">
      <c r="A29" s="4">
        <v>1982</v>
      </c>
      <c r="B29" s="9">
        <v>90.44</v>
      </c>
      <c r="C29" s="9">
        <v>60.412999999999997</v>
      </c>
      <c r="D29" s="9">
        <v>690.923</v>
      </c>
      <c r="E29" s="9">
        <v>588.01499999999999</v>
      </c>
      <c r="F29" s="9">
        <v>21.306000000000001</v>
      </c>
      <c r="G29" s="9">
        <v>432.37</v>
      </c>
      <c r="H29" s="9">
        <v>4.5750000000000002</v>
      </c>
      <c r="I29" s="9">
        <v>157.059</v>
      </c>
      <c r="P29" s="16">
        <f t="shared" si="1"/>
        <v>2045.1010000000001</v>
      </c>
    </row>
    <row r="30" spans="1:18" x14ac:dyDescent="0.25">
      <c r="A30" s="4">
        <v>1983</v>
      </c>
      <c r="B30" s="9">
        <v>85.492000000000004</v>
      </c>
      <c r="C30" s="9">
        <v>60.645000000000003</v>
      </c>
      <c r="D30" s="9">
        <v>689.29399999999998</v>
      </c>
      <c r="E30" s="9">
        <v>562.49900000000002</v>
      </c>
      <c r="F30" s="9">
        <v>20.611999999999998</v>
      </c>
      <c r="G30" s="9">
        <v>448.685</v>
      </c>
      <c r="H30" s="9">
        <v>4.4909999999999997</v>
      </c>
      <c r="I30" s="9">
        <v>152.90899999999999</v>
      </c>
      <c r="P30" s="16">
        <f t="shared" si="1"/>
        <v>2024.627</v>
      </c>
    </row>
    <row r="31" spans="1:18" x14ac:dyDescent="0.25">
      <c r="A31" s="4">
        <v>1984</v>
      </c>
      <c r="B31" s="9">
        <v>81.671999999999997</v>
      </c>
      <c r="C31" s="9">
        <v>59.104999999999997</v>
      </c>
      <c r="D31" s="9">
        <v>649.43399999999997</v>
      </c>
      <c r="E31" s="9">
        <v>532.33900000000006</v>
      </c>
      <c r="F31" s="9">
        <v>19.876999999999999</v>
      </c>
      <c r="G31" s="9">
        <v>443.30500000000001</v>
      </c>
      <c r="H31" s="9">
        <v>4.4029999999999996</v>
      </c>
      <c r="I31" s="9">
        <v>142.32499999999999</v>
      </c>
      <c r="P31" s="16">
        <f t="shared" si="1"/>
        <v>1932.4600000000003</v>
      </c>
    </row>
    <row r="32" spans="1:18" x14ac:dyDescent="0.25">
      <c r="A32" s="4">
        <v>1985</v>
      </c>
      <c r="B32" s="9">
        <v>84.92</v>
      </c>
      <c r="C32" s="9">
        <v>62.658000000000001</v>
      </c>
      <c r="D32" s="9">
        <v>658.53599999999994</v>
      </c>
      <c r="E32" s="9">
        <v>557.56100000000004</v>
      </c>
      <c r="F32" s="9">
        <v>21.161000000000001</v>
      </c>
      <c r="G32" s="9">
        <v>457.78699999999998</v>
      </c>
      <c r="H32" s="9">
        <v>4.5620000000000003</v>
      </c>
      <c r="I32" s="9">
        <v>144.398</v>
      </c>
      <c r="P32" s="16">
        <f t="shared" si="1"/>
        <v>1991.5829999999999</v>
      </c>
    </row>
    <row r="33" spans="1:16" x14ac:dyDescent="0.25">
      <c r="A33" s="4">
        <v>1986</v>
      </c>
      <c r="B33" s="9">
        <v>117.68899999999999</v>
      </c>
      <c r="C33" s="9">
        <v>88.078999999999994</v>
      </c>
      <c r="D33" s="9">
        <v>940.55100000000004</v>
      </c>
      <c r="E33" s="9">
        <v>772.83799999999997</v>
      </c>
      <c r="F33" s="9">
        <v>28.507000000000001</v>
      </c>
      <c r="G33" s="9">
        <v>648.37300000000005</v>
      </c>
      <c r="H33" s="9">
        <v>6.6379999999999999</v>
      </c>
      <c r="I33" s="9">
        <v>201.24</v>
      </c>
      <c r="P33" s="16">
        <f t="shared" si="1"/>
        <v>2803.915</v>
      </c>
    </row>
    <row r="34" spans="1:16" x14ac:dyDescent="0.25">
      <c r="A34" s="4">
        <v>1987</v>
      </c>
      <c r="B34" s="9">
        <v>146.18899999999999</v>
      </c>
      <c r="C34" s="9">
        <v>109.414</v>
      </c>
      <c r="D34" s="9">
        <v>1170.415</v>
      </c>
      <c r="E34" s="9">
        <v>935.11699999999996</v>
      </c>
      <c r="F34" s="9">
        <v>33.649000000000001</v>
      </c>
      <c r="G34" s="9">
        <v>813.77700000000004</v>
      </c>
      <c r="H34" s="9">
        <v>8.2439999999999998</v>
      </c>
      <c r="I34" s="9">
        <v>246.488</v>
      </c>
      <c r="P34" s="16">
        <f t="shared" si="1"/>
        <v>3463.2930000000001</v>
      </c>
    </row>
    <row r="35" spans="1:16" x14ac:dyDescent="0.25">
      <c r="A35" s="4">
        <v>1988</v>
      </c>
      <c r="B35" s="9">
        <v>158.94300000000001</v>
      </c>
      <c r="C35" s="9">
        <v>115.55200000000001</v>
      </c>
      <c r="D35" s="9">
        <v>1261.83</v>
      </c>
      <c r="E35" s="9">
        <v>1020.878</v>
      </c>
      <c r="F35" s="9">
        <v>36.863</v>
      </c>
      <c r="G35" s="9">
        <v>901.59900000000005</v>
      </c>
      <c r="H35" s="9">
        <v>9.3390000000000004</v>
      </c>
      <c r="I35" s="9">
        <v>263.755</v>
      </c>
      <c r="J35" s="1" t="s">
        <v>42</v>
      </c>
      <c r="P35" s="16">
        <f t="shared" si="1"/>
        <v>3768.759</v>
      </c>
    </row>
    <row r="36" spans="1:16" x14ac:dyDescent="0.25">
      <c r="A36" s="4">
        <v>1989</v>
      </c>
      <c r="B36" s="9">
        <v>160.672</v>
      </c>
      <c r="C36" s="9">
        <v>112.41</v>
      </c>
      <c r="D36" s="9">
        <v>1252.635</v>
      </c>
      <c r="E36" s="9">
        <v>1026.1790000000001</v>
      </c>
      <c r="F36" s="9">
        <v>38.018000000000001</v>
      </c>
      <c r="G36" s="9">
        <v>937.70500000000004</v>
      </c>
      <c r="H36" s="9">
        <v>9.9440000000000008</v>
      </c>
      <c r="I36" s="9">
        <v>260.07299999999998</v>
      </c>
      <c r="J36" s="9">
        <v>411.57100000000003</v>
      </c>
      <c r="K36" s="1" t="s">
        <v>43</v>
      </c>
      <c r="P36" s="16">
        <f t="shared" si="1"/>
        <v>4209.2070000000003</v>
      </c>
    </row>
    <row r="37" spans="1:16" x14ac:dyDescent="0.25">
      <c r="A37" s="4">
        <v>1990</v>
      </c>
      <c r="B37" s="9">
        <v>201.22</v>
      </c>
      <c r="C37" s="9">
        <v>138.24799999999999</v>
      </c>
      <c r="D37" s="9">
        <v>1592.5909999999999</v>
      </c>
      <c r="E37" s="9">
        <v>1272.433</v>
      </c>
      <c r="F37" s="9">
        <v>48.183999999999997</v>
      </c>
      <c r="G37" s="9">
        <v>1170.287</v>
      </c>
      <c r="H37" s="9">
        <v>12.68</v>
      </c>
      <c r="I37" s="9">
        <v>320.839</v>
      </c>
      <c r="J37" s="9">
        <v>533.91700000000003</v>
      </c>
      <c r="K37" s="9">
        <v>1191.021</v>
      </c>
      <c r="P37" s="16">
        <f t="shared" si="1"/>
        <v>6481.42</v>
      </c>
    </row>
    <row r="38" spans="1:16" x14ac:dyDescent="0.25">
      <c r="A38" s="4">
        <v>1991</v>
      </c>
      <c r="B38" s="9">
        <v>206.46899999999999</v>
      </c>
      <c r="C38" s="9">
        <v>139.226</v>
      </c>
      <c r="D38" s="9">
        <v>1868.521</v>
      </c>
      <c r="E38" s="9">
        <v>1273.5940000000001</v>
      </c>
      <c r="F38" s="9">
        <v>48.825000000000003</v>
      </c>
      <c r="G38" s="9">
        <v>1236.1949999999999</v>
      </c>
      <c r="H38" s="9">
        <v>13.738</v>
      </c>
      <c r="I38" s="9">
        <v>330.512</v>
      </c>
      <c r="J38" s="9">
        <v>575.02099999999996</v>
      </c>
      <c r="K38" s="9">
        <v>1244.8109999999999</v>
      </c>
      <c r="L38" s="1" t="s">
        <v>44</v>
      </c>
      <c r="P38" s="16">
        <f t="shared" si="1"/>
        <v>6936.9119999999994</v>
      </c>
    </row>
    <row r="39" spans="1:16" x14ac:dyDescent="0.25">
      <c r="A39" s="4">
        <v>1992</v>
      </c>
      <c r="B39" s="9">
        <v>229.95699999999999</v>
      </c>
      <c r="C39" s="9">
        <v>152.91499999999999</v>
      </c>
      <c r="D39" s="9">
        <v>2127.8530000000001</v>
      </c>
      <c r="E39" s="9">
        <v>1404.3910000000001</v>
      </c>
      <c r="F39" s="9">
        <v>54.893999999999998</v>
      </c>
      <c r="G39" s="9">
        <v>1311.778</v>
      </c>
      <c r="H39" s="9">
        <v>15.39</v>
      </c>
      <c r="I39" s="9">
        <v>365.35599999999999</v>
      </c>
      <c r="J39" s="9">
        <v>628.56500000000005</v>
      </c>
      <c r="K39" s="9">
        <v>1284.454</v>
      </c>
      <c r="L39" s="9">
        <v>108.13</v>
      </c>
      <c r="P39" s="16">
        <f t="shared" si="1"/>
        <v>7683.683</v>
      </c>
    </row>
    <row r="40" spans="1:16" x14ac:dyDescent="0.25">
      <c r="A40" s="4">
        <v>1993</v>
      </c>
      <c r="B40" s="9">
        <v>219.89099999999999</v>
      </c>
      <c r="C40" s="9">
        <v>143.19499999999999</v>
      </c>
      <c r="D40" s="9">
        <v>2069.6869999999999</v>
      </c>
      <c r="E40" s="9">
        <v>1324.2360000000001</v>
      </c>
      <c r="F40" s="9">
        <v>51.347999999999999</v>
      </c>
      <c r="G40" s="9">
        <v>1054.8389999999999</v>
      </c>
      <c r="H40" s="9">
        <v>15.778</v>
      </c>
      <c r="I40" s="9">
        <v>355.303</v>
      </c>
      <c r="J40" s="9">
        <v>528.01</v>
      </c>
      <c r="K40" s="9">
        <v>1149.99</v>
      </c>
      <c r="L40" s="9">
        <v>95.149000000000001</v>
      </c>
      <c r="P40" s="16">
        <f t="shared" si="1"/>
        <v>7007.4260000000004</v>
      </c>
    </row>
    <row r="41" spans="1:16" x14ac:dyDescent="0.25">
      <c r="A41" s="4">
        <v>1994</v>
      </c>
      <c r="B41" s="9">
        <v>239.9</v>
      </c>
      <c r="C41" s="9">
        <v>156.16399999999999</v>
      </c>
      <c r="D41" s="9">
        <v>2210.828</v>
      </c>
      <c r="E41" s="9">
        <v>1396.653</v>
      </c>
      <c r="F41" s="9">
        <v>55.825000000000003</v>
      </c>
      <c r="G41" s="9">
        <v>1087.9939999999999</v>
      </c>
      <c r="H41" s="9">
        <v>17.558</v>
      </c>
      <c r="I41" s="9">
        <v>381.87400000000002</v>
      </c>
      <c r="J41" s="9">
        <v>529.82399999999996</v>
      </c>
      <c r="K41" s="9">
        <v>1235.021</v>
      </c>
      <c r="L41" s="9">
        <v>99.701999999999998</v>
      </c>
      <c r="M41" s="1" t="s">
        <v>45</v>
      </c>
      <c r="P41" s="16">
        <f t="shared" si="1"/>
        <v>7411.3429999999989</v>
      </c>
    </row>
    <row r="42" spans="1:16" x14ac:dyDescent="0.25">
      <c r="A42" s="4">
        <v>1995</v>
      </c>
      <c r="B42" s="9">
        <v>289.84399999999999</v>
      </c>
      <c r="C42" s="9">
        <v>185.00800000000001</v>
      </c>
      <c r="D42" s="9">
        <v>2593.835</v>
      </c>
      <c r="E42" s="9">
        <v>1602.13</v>
      </c>
      <c r="F42" s="9">
        <v>69.238</v>
      </c>
      <c r="G42" s="9">
        <v>1171.4010000000001</v>
      </c>
      <c r="H42" s="9">
        <v>20.655000000000001</v>
      </c>
      <c r="I42" s="9">
        <v>452.71</v>
      </c>
      <c r="J42" s="9">
        <v>612.42899999999997</v>
      </c>
      <c r="K42" s="9">
        <v>1336.125</v>
      </c>
      <c r="L42" s="9">
        <v>118.194</v>
      </c>
      <c r="M42" s="9">
        <v>241.23500000000001</v>
      </c>
      <c r="N42" s="1" t="s">
        <v>46</v>
      </c>
      <c r="P42" s="16">
        <f t="shared" si="1"/>
        <v>8692.8040000000001</v>
      </c>
    </row>
    <row r="43" spans="1:16" x14ac:dyDescent="0.25">
      <c r="A43" s="4">
        <v>1996</v>
      </c>
      <c r="B43" s="9">
        <v>281.447</v>
      </c>
      <c r="C43" s="9">
        <v>187.63300000000001</v>
      </c>
      <c r="D43" s="9">
        <v>2504.5360000000001</v>
      </c>
      <c r="E43" s="9">
        <v>1606.0350000000001</v>
      </c>
      <c r="F43" s="9">
        <v>75.903999999999996</v>
      </c>
      <c r="G43" s="9">
        <v>1309.287</v>
      </c>
      <c r="H43" s="9">
        <v>20.547999999999998</v>
      </c>
      <c r="I43" s="9">
        <v>450.625</v>
      </c>
      <c r="J43" s="9">
        <v>638.44399999999996</v>
      </c>
      <c r="K43" s="9">
        <v>1410.8530000000001</v>
      </c>
      <c r="L43" s="9">
        <v>122.654</v>
      </c>
      <c r="M43" s="9">
        <v>237.34299999999999</v>
      </c>
      <c r="N43" s="9">
        <v>132.15299999999999</v>
      </c>
      <c r="P43" s="16">
        <f t="shared" si="1"/>
        <v>8977.4620000000032</v>
      </c>
    </row>
    <row r="44" spans="1:16" x14ac:dyDescent="0.25">
      <c r="A44" s="4">
        <v>1997</v>
      </c>
      <c r="B44" s="9">
        <v>255.13200000000001</v>
      </c>
      <c r="C44" s="9">
        <v>173.53899999999999</v>
      </c>
      <c r="D44" s="9">
        <v>2221.402</v>
      </c>
      <c r="E44" s="9">
        <v>1454.5550000000001</v>
      </c>
      <c r="F44" s="9">
        <v>82.930999999999997</v>
      </c>
      <c r="G44" s="9">
        <v>1240.3979999999999</v>
      </c>
      <c r="H44" s="9">
        <v>18.503</v>
      </c>
      <c r="I44" s="9">
        <v>417.32900000000001</v>
      </c>
      <c r="J44" s="9">
        <v>587.91999999999996</v>
      </c>
      <c r="K44" s="9">
        <v>1553.9490000000001</v>
      </c>
      <c r="L44" s="9">
        <v>117.241</v>
      </c>
      <c r="M44" s="9">
        <v>213.04499999999999</v>
      </c>
      <c r="N44" s="9">
        <v>126.997</v>
      </c>
      <c r="O44" s="1" t="s">
        <v>47</v>
      </c>
      <c r="P44" s="16">
        <f t="shared" si="1"/>
        <v>8462.9409999999989</v>
      </c>
    </row>
    <row r="45" spans="1:16" x14ac:dyDescent="0.25">
      <c r="A45" s="5">
        <v>1998</v>
      </c>
      <c r="B45" s="10">
        <v>260.95100000000002</v>
      </c>
      <c r="C45" s="10">
        <v>176.99100000000001</v>
      </c>
      <c r="D45" s="10">
        <v>2246.306</v>
      </c>
      <c r="E45" s="10">
        <v>1505.184</v>
      </c>
      <c r="F45" s="10">
        <v>90.191999999999993</v>
      </c>
      <c r="G45" s="10">
        <v>1267.9559999999999</v>
      </c>
      <c r="H45" s="10">
        <v>19.341999999999999</v>
      </c>
      <c r="I45" s="10">
        <v>438.61</v>
      </c>
      <c r="J45" s="10">
        <v>616.88499999999999</v>
      </c>
      <c r="K45" s="10">
        <v>1641.8219999999999</v>
      </c>
      <c r="L45" s="10">
        <v>124.15900000000001</v>
      </c>
      <c r="M45" s="10">
        <v>218.55699999999999</v>
      </c>
      <c r="N45" s="10">
        <v>134.11000000000001</v>
      </c>
      <c r="O45" s="10">
        <v>2246.306</v>
      </c>
      <c r="P45" s="16">
        <f t="shared" si="1"/>
        <v>10987.371000000001</v>
      </c>
    </row>
    <row r="46" spans="1:16" x14ac:dyDescent="0.25">
      <c r="A46" s="13" t="s">
        <v>51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6" ht="23.25" x14ac:dyDescent="0.35">
      <c r="A47" s="38" t="s">
        <v>59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6" ht="45" x14ac:dyDescent="0.5">
      <c r="A48" s="8" t="s">
        <v>48</v>
      </c>
      <c r="B48" s="7" t="s">
        <v>29</v>
      </c>
      <c r="C48" s="7" t="s">
        <v>30</v>
      </c>
      <c r="D48" s="7" t="s">
        <v>31</v>
      </c>
      <c r="E48" s="7" t="s">
        <v>32</v>
      </c>
      <c r="F48" s="7" t="s">
        <v>33</v>
      </c>
      <c r="G48" s="7" t="s">
        <v>34</v>
      </c>
      <c r="H48" s="7" t="s">
        <v>35</v>
      </c>
      <c r="I48" s="7" t="s">
        <v>36</v>
      </c>
      <c r="J48" s="7" t="s">
        <v>37</v>
      </c>
      <c r="K48" s="7" t="s">
        <v>38</v>
      </c>
      <c r="L48" s="7" t="s">
        <v>0</v>
      </c>
      <c r="M48" s="7" t="s">
        <v>39</v>
      </c>
      <c r="N48" s="7" t="s">
        <v>40</v>
      </c>
      <c r="O48" s="7" t="s">
        <v>41</v>
      </c>
      <c r="P48" s="19" t="s">
        <v>60</v>
      </c>
    </row>
    <row r="49" spans="1:16" x14ac:dyDescent="0.25">
      <c r="A49" s="4">
        <v>1979</v>
      </c>
      <c r="B49" s="11"/>
      <c r="C49" s="11"/>
      <c r="D49" s="11"/>
      <c r="E49" s="11"/>
      <c r="F49" s="11"/>
      <c r="G49" s="11"/>
      <c r="H49" s="11"/>
      <c r="I49" s="11"/>
      <c r="P49" s="16"/>
    </row>
    <row r="50" spans="1:16" x14ac:dyDescent="0.25">
      <c r="A50" s="4">
        <v>1980</v>
      </c>
      <c r="B50" s="11">
        <f t="shared" ref="B50:I59" si="2">(B4/100)*B27</f>
        <v>-11.793205</v>
      </c>
      <c r="C50" s="11">
        <f t="shared" si="2"/>
        <v>-2.6316990000000002</v>
      </c>
      <c r="D50" s="11">
        <f t="shared" si="2"/>
        <v>-23.813299999999998</v>
      </c>
      <c r="E50" s="11">
        <f t="shared" si="2"/>
        <v>0</v>
      </c>
      <c r="F50" s="11">
        <f t="shared" si="2"/>
        <v>-2.2275760000000004</v>
      </c>
      <c r="G50" s="11">
        <f t="shared" si="2"/>
        <v>-40.524036000000002</v>
      </c>
      <c r="H50" s="11">
        <f t="shared" si="2"/>
        <v>-1.9380000000000001E-2</v>
      </c>
      <c r="I50" s="11">
        <f t="shared" si="2"/>
        <v>-7.7366000000000001</v>
      </c>
      <c r="P50" s="16">
        <f>SUM(B50:O50)</f>
        <v>-88.745795999999984</v>
      </c>
    </row>
    <row r="51" spans="1:16" x14ac:dyDescent="0.25">
      <c r="A51" s="4">
        <v>1981</v>
      </c>
      <c r="B51" s="11">
        <f t="shared" si="2"/>
        <v>-16.138344</v>
      </c>
      <c r="C51" s="11">
        <f t="shared" si="2"/>
        <v>-4.3314600000000008</v>
      </c>
      <c r="D51" s="11">
        <f t="shared" si="2"/>
        <v>-25.759656000000003</v>
      </c>
      <c r="E51" s="11">
        <f t="shared" si="2"/>
        <v>-13.616988000000001</v>
      </c>
      <c r="F51" s="11">
        <f t="shared" si="2"/>
        <v>-2.2662870000000002</v>
      </c>
      <c r="G51" s="11">
        <f t="shared" si="2"/>
        <v>-48.999327999999998</v>
      </c>
      <c r="H51" s="11">
        <f t="shared" si="2"/>
        <v>-0.12815599999999999</v>
      </c>
      <c r="I51" s="11">
        <f t="shared" si="2"/>
        <v>-7.9435860000000007</v>
      </c>
      <c r="P51" s="16">
        <f>SUM(B51:O51)</f>
        <v>-119.18380500000001</v>
      </c>
    </row>
    <row r="52" spans="1:16" x14ac:dyDescent="0.25">
      <c r="A52" s="4">
        <v>1982</v>
      </c>
      <c r="B52" s="11">
        <f t="shared" si="2"/>
        <v>-11.305</v>
      </c>
      <c r="C52" s="11">
        <f t="shared" si="2"/>
        <v>-5.9204739999999996</v>
      </c>
      <c r="D52" s="11">
        <f t="shared" si="2"/>
        <v>-22.109536000000002</v>
      </c>
      <c r="E52" s="11">
        <f t="shared" si="2"/>
        <v>-17.052434999999999</v>
      </c>
      <c r="F52" s="11">
        <f t="shared" si="2"/>
        <v>-2.5354140000000003</v>
      </c>
      <c r="G52" s="11">
        <f t="shared" si="2"/>
        <v>-47.993070000000003</v>
      </c>
      <c r="H52" s="11">
        <f t="shared" si="2"/>
        <v>-3.6600000000000001E-2</v>
      </c>
      <c r="I52" s="11">
        <f t="shared" si="2"/>
        <v>-9.7376579999999997</v>
      </c>
      <c r="P52" s="16">
        <f>SUM(B52:O52)</f>
        <v>-116.69018700000001</v>
      </c>
    </row>
    <row r="53" spans="1:16" x14ac:dyDescent="0.25">
      <c r="A53" s="4">
        <v>1983</v>
      </c>
      <c r="B53" s="11">
        <f t="shared" si="2"/>
        <v>-12.652816000000003</v>
      </c>
      <c r="C53" s="11">
        <f t="shared" si="2"/>
        <v>-4.7909550000000003</v>
      </c>
      <c r="D53" s="11">
        <f t="shared" si="2"/>
        <v>-17.23235</v>
      </c>
      <c r="E53" s="11">
        <f t="shared" si="2"/>
        <v>-15.187473000000002</v>
      </c>
      <c r="F53" s="11">
        <f t="shared" si="2"/>
        <v>-2.1230359999999999</v>
      </c>
      <c r="G53" s="11">
        <f t="shared" si="2"/>
        <v>-46.663240000000002</v>
      </c>
      <c r="H53" s="11">
        <f t="shared" si="2"/>
        <v>6.7364999999999994E-2</v>
      </c>
      <c r="I53" s="11">
        <f t="shared" si="2"/>
        <v>-8.4099950000000003</v>
      </c>
      <c r="P53" s="16">
        <f>SUM(B53:O53)</f>
        <v>-106.99250000000002</v>
      </c>
    </row>
    <row r="54" spans="1:16" x14ac:dyDescent="0.25">
      <c r="A54" s="4">
        <v>1984</v>
      </c>
      <c r="B54" s="11">
        <f t="shared" si="2"/>
        <v>-8.9839199999999995</v>
      </c>
      <c r="C54" s="11">
        <f t="shared" si="2"/>
        <v>-2.7188299999999996</v>
      </c>
      <c r="D54" s="11">
        <f t="shared" si="2"/>
        <v>-12.339245999999999</v>
      </c>
      <c r="E54" s="11">
        <f t="shared" si="2"/>
        <v>-14.905492000000001</v>
      </c>
      <c r="F54" s="11">
        <f t="shared" si="2"/>
        <v>-1.7889299999999999</v>
      </c>
      <c r="G54" s="11">
        <f t="shared" si="2"/>
        <v>-50.536770000000004</v>
      </c>
      <c r="H54" s="11">
        <f t="shared" si="2"/>
        <v>0.11007499999999999</v>
      </c>
      <c r="I54" s="11">
        <f t="shared" si="2"/>
        <v>-7.4009</v>
      </c>
      <c r="P54" s="16">
        <f>SUM(B54:O54)</f>
        <v>-98.564013000000017</v>
      </c>
    </row>
    <row r="55" spans="1:16" x14ac:dyDescent="0.25">
      <c r="A55" s="4">
        <v>1985</v>
      </c>
      <c r="B55" s="11">
        <f t="shared" si="2"/>
        <v>-8.6618399999999998</v>
      </c>
      <c r="C55" s="11">
        <f t="shared" si="2"/>
        <v>-1.6917660000000003</v>
      </c>
      <c r="D55" s="11">
        <f t="shared" si="2"/>
        <v>-7.2438960000000003</v>
      </c>
      <c r="E55" s="11">
        <f t="shared" si="2"/>
        <v>-16.169269</v>
      </c>
      <c r="F55" s="11">
        <f t="shared" si="2"/>
        <v>-2.1795830000000005</v>
      </c>
      <c r="G55" s="11">
        <f t="shared" si="2"/>
        <v>-56.307801000000005</v>
      </c>
      <c r="H55" s="11">
        <f t="shared" si="2"/>
        <v>0.18248</v>
      </c>
      <c r="I55" s="11">
        <f t="shared" si="2"/>
        <v>-5.0539300000000003</v>
      </c>
      <c r="P55" s="16">
        <f t="shared" ref="P55:P67" si="3">SUM(B55:O55)</f>
        <v>-97.125604999999993</v>
      </c>
    </row>
    <row r="56" spans="1:16" x14ac:dyDescent="0.25">
      <c r="A56" s="4">
        <v>1986</v>
      </c>
      <c r="B56" s="11">
        <f t="shared" si="2"/>
        <v>-11.886588999999999</v>
      </c>
      <c r="C56" s="11">
        <f t="shared" si="2"/>
        <v>2.025817</v>
      </c>
      <c r="D56" s="11">
        <f t="shared" si="2"/>
        <v>-12.227163000000001</v>
      </c>
      <c r="E56" s="11">
        <f t="shared" si="2"/>
        <v>-23.957977999999997</v>
      </c>
      <c r="F56" s="11">
        <f t="shared" si="2"/>
        <v>-3.3638260000000004</v>
      </c>
      <c r="G56" s="11">
        <f t="shared" si="2"/>
        <v>-73.914522000000005</v>
      </c>
      <c r="H56" s="11">
        <f t="shared" si="2"/>
        <v>0.19250199999999998</v>
      </c>
      <c r="I56" s="11">
        <f t="shared" si="2"/>
        <v>-9.0557999999999996</v>
      </c>
      <c r="P56" s="16">
        <f t="shared" si="3"/>
        <v>-132.18755899999999</v>
      </c>
    </row>
    <row r="57" spans="1:16" x14ac:dyDescent="0.25">
      <c r="A57" s="4">
        <v>1987</v>
      </c>
      <c r="B57" s="11">
        <f t="shared" si="2"/>
        <v>-11.548931</v>
      </c>
      <c r="C57" s="11">
        <f t="shared" si="2"/>
        <v>1.6412100000000001</v>
      </c>
      <c r="D57" s="11">
        <f t="shared" si="2"/>
        <v>-22.237884999999999</v>
      </c>
      <c r="E57" s="11">
        <f t="shared" si="2"/>
        <v>-17.767222999999998</v>
      </c>
      <c r="F57" s="11">
        <f t="shared" si="2"/>
        <v>-2.8601650000000003</v>
      </c>
      <c r="G57" s="11">
        <f t="shared" si="2"/>
        <v>-87.074139000000002</v>
      </c>
      <c r="H57" s="11">
        <f t="shared" si="2"/>
        <v>0.173124</v>
      </c>
      <c r="I57" s="11">
        <f t="shared" si="2"/>
        <v>-12.817376000000001</v>
      </c>
      <c r="P57" s="16">
        <f t="shared" si="3"/>
        <v>-152.49138500000001</v>
      </c>
    </row>
    <row r="58" spans="1:16" x14ac:dyDescent="0.25">
      <c r="A58" s="4">
        <v>1988</v>
      </c>
      <c r="B58" s="11">
        <f t="shared" si="2"/>
        <v>-11.602838999999999</v>
      </c>
      <c r="C58" s="11">
        <f t="shared" si="2"/>
        <v>0.34665600000000002</v>
      </c>
      <c r="D58" s="11">
        <f t="shared" si="2"/>
        <v>-26.498429999999999</v>
      </c>
      <c r="E58" s="11">
        <f t="shared" si="2"/>
        <v>-24.501072000000001</v>
      </c>
      <c r="F58" s="11">
        <f t="shared" si="2"/>
        <v>-1.806287</v>
      </c>
      <c r="G58" s="11">
        <f t="shared" si="2"/>
        <v>-93.766296000000011</v>
      </c>
      <c r="H58" s="11">
        <f t="shared" si="2"/>
        <v>0.130746</v>
      </c>
      <c r="I58" s="11">
        <f t="shared" si="2"/>
        <v>-10.813954999999998</v>
      </c>
      <c r="J58" s="1" t="s">
        <v>42</v>
      </c>
      <c r="P58" s="16">
        <f t="shared" si="3"/>
        <v>-168.51147700000001</v>
      </c>
    </row>
    <row r="59" spans="1:16" x14ac:dyDescent="0.25">
      <c r="A59" s="4">
        <v>1989</v>
      </c>
      <c r="B59" s="11">
        <f t="shared" si="2"/>
        <v>-12.211072</v>
      </c>
      <c r="C59" s="11">
        <f t="shared" si="2"/>
        <v>-0.78686999999999985</v>
      </c>
      <c r="D59" s="11">
        <f t="shared" si="2"/>
        <v>1.2526349999999999</v>
      </c>
      <c r="E59" s="11">
        <f t="shared" si="2"/>
        <v>-18.471222000000004</v>
      </c>
      <c r="F59" s="11">
        <f t="shared" si="2"/>
        <v>-0.72234200000000004</v>
      </c>
      <c r="G59" s="11">
        <f t="shared" si="2"/>
        <v>-90.019680000000008</v>
      </c>
      <c r="H59" s="11">
        <f t="shared" si="2"/>
        <v>0.36792800000000009</v>
      </c>
      <c r="I59" s="11">
        <f t="shared" si="2"/>
        <v>-12.743577</v>
      </c>
      <c r="J59" s="11">
        <f t="shared" ref="J59:J68" si="4">(J13/100)*J36</f>
        <v>-11.112417000000002</v>
      </c>
      <c r="K59" s="1" t="s">
        <v>43</v>
      </c>
      <c r="P59" s="16">
        <f t="shared" si="3"/>
        <v>-144.446617</v>
      </c>
    </row>
    <row r="60" spans="1:16" x14ac:dyDescent="0.25">
      <c r="A60" s="4">
        <v>1990</v>
      </c>
      <c r="B60" s="11">
        <f t="shared" ref="B60:I69" si="5">(B14/100)*B37</f>
        <v>-13.682960000000001</v>
      </c>
      <c r="C60" s="11">
        <f t="shared" si="5"/>
        <v>-1.7972239999999999</v>
      </c>
      <c r="D60" s="11">
        <f t="shared" si="5"/>
        <v>-31.85182</v>
      </c>
      <c r="E60" s="11">
        <f t="shared" si="5"/>
        <v>-25.44866</v>
      </c>
      <c r="F60" s="11">
        <f t="shared" si="5"/>
        <v>-1.3491519999999997</v>
      </c>
      <c r="G60" s="11">
        <f t="shared" si="5"/>
        <v>-133.41271800000001</v>
      </c>
      <c r="H60" s="11">
        <f t="shared" si="5"/>
        <v>0.53256000000000003</v>
      </c>
      <c r="I60" s="11">
        <f t="shared" si="5"/>
        <v>-16.683628000000002</v>
      </c>
      <c r="J60" s="11">
        <f t="shared" si="4"/>
        <v>-19.221012000000002</v>
      </c>
      <c r="K60" s="11">
        <f t="shared" ref="K60:K68" si="6">(K14/100)*K37</f>
        <v>-19.056335999999998</v>
      </c>
      <c r="P60" s="16">
        <f t="shared" si="3"/>
        <v>-261.97095000000002</v>
      </c>
    </row>
    <row r="61" spans="1:16" x14ac:dyDescent="0.25">
      <c r="A61" s="4">
        <v>1991</v>
      </c>
      <c r="B61" s="11">
        <f t="shared" si="5"/>
        <v>-15.278706000000001</v>
      </c>
      <c r="C61" s="11">
        <f t="shared" si="5"/>
        <v>-4.0375540000000001</v>
      </c>
      <c r="D61" s="11">
        <f t="shared" si="5"/>
        <v>-54.187108999999992</v>
      </c>
      <c r="E61" s="11">
        <f t="shared" si="5"/>
        <v>-30.566256000000003</v>
      </c>
      <c r="F61" s="11">
        <f t="shared" si="5"/>
        <v>-1.4159249999999999</v>
      </c>
      <c r="G61" s="11">
        <f t="shared" si="5"/>
        <v>-140.92623</v>
      </c>
      <c r="H61" s="11">
        <f t="shared" si="5"/>
        <v>1.3738E-2</v>
      </c>
      <c r="I61" s="11">
        <f t="shared" si="5"/>
        <v>-8.5933120000000009</v>
      </c>
      <c r="J61" s="11">
        <f t="shared" si="4"/>
        <v>-24.150881999999999</v>
      </c>
      <c r="K61" s="11">
        <f t="shared" si="6"/>
        <v>-38.589140999999998</v>
      </c>
      <c r="L61" s="1" t="s">
        <v>44</v>
      </c>
      <c r="P61" s="16">
        <f t="shared" si="3"/>
        <v>-317.73137700000001</v>
      </c>
    </row>
    <row r="62" spans="1:16" x14ac:dyDescent="0.25">
      <c r="A62" s="4">
        <v>1992</v>
      </c>
      <c r="B62" s="11">
        <f t="shared" si="5"/>
        <v>-18.626517</v>
      </c>
      <c r="C62" s="11">
        <f t="shared" si="5"/>
        <v>-3.9757899999999999</v>
      </c>
      <c r="D62" s="11">
        <f t="shared" si="5"/>
        <v>-53.196325000000002</v>
      </c>
      <c r="E62" s="11">
        <f t="shared" si="5"/>
        <v>-57.580030999999998</v>
      </c>
      <c r="F62" s="11">
        <f t="shared" si="5"/>
        <v>-1.591926</v>
      </c>
      <c r="G62" s="11">
        <f t="shared" si="5"/>
        <v>-136.42491200000001</v>
      </c>
      <c r="H62" s="11">
        <f t="shared" si="5"/>
        <v>-0.12312000000000001</v>
      </c>
      <c r="I62" s="11">
        <f t="shared" si="5"/>
        <v>-14.979595999999997</v>
      </c>
      <c r="J62" s="11">
        <f t="shared" si="4"/>
        <v>-24.514035000000003</v>
      </c>
      <c r="K62" s="11">
        <f t="shared" si="6"/>
        <v>-82.205055999999999</v>
      </c>
      <c r="L62" s="11">
        <f t="shared" ref="L62:L68" si="7">(L16/100)*L39</f>
        <v>-2.9195100000000003</v>
      </c>
      <c r="P62" s="16">
        <f t="shared" si="3"/>
        <v>-396.13681799999995</v>
      </c>
    </row>
    <row r="63" spans="1:16" x14ac:dyDescent="0.25">
      <c r="A63" s="4">
        <v>1993</v>
      </c>
      <c r="B63" s="11">
        <f t="shared" si="5"/>
        <v>-16.271934000000002</v>
      </c>
      <c r="C63" s="11">
        <f t="shared" si="5"/>
        <v>-5.4414099999999994</v>
      </c>
      <c r="D63" s="11">
        <f t="shared" si="5"/>
        <v>-62.090609999999998</v>
      </c>
      <c r="E63" s="11">
        <f t="shared" si="5"/>
        <v>-79.454160000000002</v>
      </c>
      <c r="F63" s="11">
        <f t="shared" si="5"/>
        <v>-1.3863960000000002</v>
      </c>
      <c r="G63" s="11">
        <f t="shared" si="5"/>
        <v>-105.48390000000001</v>
      </c>
      <c r="H63" s="11">
        <f t="shared" si="5"/>
        <v>0.20511400000000002</v>
      </c>
      <c r="I63" s="11">
        <f t="shared" si="5"/>
        <v>-9.9484839999999988</v>
      </c>
      <c r="J63" s="11">
        <f t="shared" si="4"/>
        <v>-34.848660000000002</v>
      </c>
      <c r="K63" s="11">
        <f t="shared" si="6"/>
        <v>-90.849209999999999</v>
      </c>
      <c r="L63" s="11">
        <f t="shared" si="7"/>
        <v>-5.3283439999999995</v>
      </c>
      <c r="P63" s="16">
        <f t="shared" si="3"/>
        <v>-410.89799400000004</v>
      </c>
    </row>
    <row r="64" spans="1:16" x14ac:dyDescent="0.25">
      <c r="A64" s="4">
        <v>1994</v>
      </c>
      <c r="B64" s="11">
        <f t="shared" si="5"/>
        <v>-12.2349</v>
      </c>
      <c r="C64" s="11">
        <f t="shared" si="5"/>
        <v>-5.1534119999999994</v>
      </c>
      <c r="D64" s="11">
        <f t="shared" si="5"/>
        <v>-53.059871999999999</v>
      </c>
      <c r="E64" s="11">
        <f t="shared" si="5"/>
        <v>-76.815915000000004</v>
      </c>
      <c r="F64" s="11">
        <f t="shared" si="5"/>
        <v>-1.060675</v>
      </c>
      <c r="G64" s="11">
        <f t="shared" si="5"/>
        <v>-97.919459999999987</v>
      </c>
      <c r="H64" s="11">
        <f t="shared" si="5"/>
        <v>0.42139199999999999</v>
      </c>
      <c r="I64" s="11">
        <f t="shared" si="5"/>
        <v>-12.983716000000001</v>
      </c>
      <c r="J64" s="11">
        <f t="shared" si="4"/>
        <v>-31.789439999999995</v>
      </c>
      <c r="K64" s="11">
        <f t="shared" si="6"/>
        <v>-83.981428000000008</v>
      </c>
      <c r="L64" s="11">
        <f t="shared" si="7"/>
        <v>-5.5833119999999994</v>
      </c>
      <c r="M64" s="1" t="s">
        <v>45</v>
      </c>
      <c r="P64" s="16">
        <f t="shared" si="3"/>
        <v>-380.16073799999998</v>
      </c>
    </row>
    <row r="65" spans="1:16" x14ac:dyDescent="0.25">
      <c r="A65" s="4">
        <v>1995</v>
      </c>
      <c r="B65" s="11">
        <f t="shared" si="5"/>
        <v>-13.04298</v>
      </c>
      <c r="C65" s="11">
        <f t="shared" si="5"/>
        <v>-5.3652319999999998</v>
      </c>
      <c r="D65" s="11">
        <f t="shared" si="5"/>
        <v>-85.596555000000009</v>
      </c>
      <c r="E65" s="11">
        <f t="shared" si="5"/>
        <v>-88.117150000000009</v>
      </c>
      <c r="F65" s="11">
        <f t="shared" si="5"/>
        <v>-1.4539980000000001</v>
      </c>
      <c r="G65" s="11">
        <f t="shared" si="5"/>
        <v>-86.683674000000011</v>
      </c>
      <c r="H65" s="11">
        <f t="shared" si="5"/>
        <v>0.49572000000000005</v>
      </c>
      <c r="I65" s="11">
        <f t="shared" si="5"/>
        <v>-19.919240000000002</v>
      </c>
      <c r="J65" s="11">
        <f t="shared" si="4"/>
        <v>-42.257601000000001</v>
      </c>
      <c r="K65" s="11">
        <f t="shared" si="6"/>
        <v>-77.495249999999999</v>
      </c>
      <c r="L65" s="11">
        <f t="shared" si="7"/>
        <v>-4.9641480000000007</v>
      </c>
      <c r="M65" s="11">
        <f>(M19/100)*M42</f>
        <v>-13.750395000000001</v>
      </c>
      <c r="N65" s="1" t="s">
        <v>46</v>
      </c>
      <c r="P65" s="16">
        <f t="shared" si="3"/>
        <v>-438.15050300000013</v>
      </c>
    </row>
    <row r="66" spans="1:16" x14ac:dyDescent="0.25">
      <c r="A66" s="4">
        <v>1996</v>
      </c>
      <c r="B66" s="11">
        <f t="shared" si="5"/>
        <v>-10.694986</v>
      </c>
      <c r="C66" s="11">
        <f t="shared" si="5"/>
        <v>-3.5650270000000002</v>
      </c>
      <c r="D66" s="11">
        <f t="shared" si="5"/>
        <v>-82.649688000000012</v>
      </c>
      <c r="E66" s="11">
        <f t="shared" si="5"/>
        <v>-65.84743499999999</v>
      </c>
      <c r="F66" s="11">
        <f t="shared" si="5"/>
        <v>-7.5903999999999999E-2</v>
      </c>
      <c r="G66" s="11">
        <f t="shared" si="5"/>
        <v>-91.650090000000006</v>
      </c>
      <c r="H66" s="11">
        <f t="shared" si="5"/>
        <v>0.24657599999999999</v>
      </c>
      <c r="I66" s="11">
        <f t="shared" si="5"/>
        <v>-8.1112500000000001</v>
      </c>
      <c r="J66" s="11">
        <f t="shared" si="4"/>
        <v>-30.645311999999997</v>
      </c>
      <c r="K66" s="11">
        <f t="shared" si="6"/>
        <v>-57.844972999999996</v>
      </c>
      <c r="L66" s="11">
        <f t="shared" si="7"/>
        <v>-4.6608519999999993</v>
      </c>
      <c r="M66" s="11">
        <f>(M20/100)*M43</f>
        <v>-9.4937199999999997</v>
      </c>
      <c r="N66" s="11">
        <f>(N20/100)*N43</f>
        <v>-4.6253549999999999</v>
      </c>
      <c r="P66" s="16">
        <f t="shared" si="3"/>
        <v>-369.61801599999995</v>
      </c>
    </row>
    <row r="67" spans="1:16" x14ac:dyDescent="0.25">
      <c r="A67" s="4">
        <v>1997</v>
      </c>
      <c r="B67" s="11">
        <f t="shared" si="5"/>
        <v>-5.1026400000000001</v>
      </c>
      <c r="C67" s="11">
        <f t="shared" si="5"/>
        <v>-0.86769499999999999</v>
      </c>
      <c r="D67" s="11">
        <f t="shared" si="5"/>
        <v>-59.977854000000008</v>
      </c>
      <c r="E67" s="11">
        <f t="shared" si="5"/>
        <v>-43.636650000000003</v>
      </c>
      <c r="F67" s="11">
        <f t="shared" si="5"/>
        <v>1.1610339999999999</v>
      </c>
      <c r="G67" s="11">
        <f t="shared" si="5"/>
        <v>-33.490746000000001</v>
      </c>
      <c r="H67" s="11">
        <f t="shared" si="5"/>
        <v>0.68461100000000008</v>
      </c>
      <c r="I67" s="11">
        <f t="shared" si="5"/>
        <v>-4.5906190000000002</v>
      </c>
      <c r="J67" s="11">
        <f t="shared" si="4"/>
        <v>-18.225519999999999</v>
      </c>
      <c r="K67" s="11">
        <f t="shared" si="6"/>
        <v>-32.632929000000004</v>
      </c>
      <c r="L67" s="11">
        <f t="shared" si="7"/>
        <v>-3.2827479999999998</v>
      </c>
      <c r="M67" s="11">
        <f>(M21/100)*M44</f>
        <v>-4.0478549999999993</v>
      </c>
      <c r="N67" s="11">
        <f>(N21/100)*N44</f>
        <v>-1.5239640000000001</v>
      </c>
      <c r="O67" s="1" t="s">
        <v>47</v>
      </c>
      <c r="P67" s="16">
        <f t="shared" si="3"/>
        <v>-205.53357500000001</v>
      </c>
    </row>
    <row r="68" spans="1:16" x14ac:dyDescent="0.25">
      <c r="A68" s="5">
        <v>1998</v>
      </c>
      <c r="B68" s="11">
        <f t="shared" si="5"/>
        <v>-2.0876080000000004</v>
      </c>
      <c r="C68" s="11">
        <f t="shared" si="5"/>
        <v>0</v>
      </c>
      <c r="D68" s="11">
        <f t="shared" si="5"/>
        <v>-49.418732000000006</v>
      </c>
      <c r="E68" s="11">
        <f t="shared" si="5"/>
        <v>-39.134784000000003</v>
      </c>
      <c r="F68" s="11">
        <f t="shared" si="5"/>
        <v>2.2547999999999999</v>
      </c>
      <c r="G68" s="11">
        <f t="shared" si="5"/>
        <v>-35.502767999999996</v>
      </c>
      <c r="H68" s="11">
        <f t="shared" si="5"/>
        <v>0.65762799999999999</v>
      </c>
      <c r="I68" s="11">
        <f t="shared" si="5"/>
        <v>-3.0702699999999998</v>
      </c>
      <c r="J68" s="11">
        <f t="shared" si="4"/>
        <v>-18.506550000000001</v>
      </c>
      <c r="K68" s="11">
        <f t="shared" si="6"/>
        <v>1.6418219999999999</v>
      </c>
      <c r="L68" s="11">
        <f t="shared" si="7"/>
        <v>-2.979816</v>
      </c>
      <c r="M68" s="11">
        <f>(M22/100)*M45</f>
        <v>-5.245368</v>
      </c>
      <c r="N68" s="11">
        <f>(N22/100)*N45</f>
        <v>2.2798700000000003</v>
      </c>
      <c r="O68" s="11">
        <f>(O22/100)*O45</f>
        <v>-76.374404000000013</v>
      </c>
      <c r="P68" s="16">
        <f>SUM(B68:O68)</f>
        <v>-225.48618000000005</v>
      </c>
    </row>
    <row r="69" spans="1:16" ht="45" x14ac:dyDescent="0.5">
      <c r="A69" s="8" t="s">
        <v>48</v>
      </c>
      <c r="B69" s="18" t="s">
        <v>67</v>
      </c>
    </row>
    <row r="70" spans="1:16" x14ac:dyDescent="0.25">
      <c r="A70" s="4">
        <v>1979</v>
      </c>
      <c r="B70" s="20"/>
    </row>
    <row r="71" spans="1:16" x14ac:dyDescent="0.25">
      <c r="A71" s="4">
        <v>1980</v>
      </c>
      <c r="B71" s="11">
        <f>P50/P27*100</f>
        <v>-3.6197553785994812</v>
      </c>
    </row>
    <row r="72" spans="1:16" x14ac:dyDescent="0.25">
      <c r="A72" s="4">
        <v>1981</v>
      </c>
      <c r="B72" s="11">
        <f>P51/P28*100</f>
        <v>-5.6092646864338542</v>
      </c>
    </row>
    <row r="73" spans="1:16" x14ac:dyDescent="0.25">
      <c r="A73" s="4">
        <v>1982</v>
      </c>
      <c r="B73" s="11">
        <f>P52/P29*100</f>
        <v>-5.7058398093786078</v>
      </c>
    </row>
    <row r="74" spans="1:16" x14ac:dyDescent="0.25">
      <c r="A74" s="4">
        <v>1983</v>
      </c>
      <c r="B74" s="11">
        <f t="shared" ref="B74:B89" si="8">P53/P30*100</f>
        <v>-5.2845536486473819</v>
      </c>
    </row>
    <row r="75" spans="1:16" x14ac:dyDescent="0.25">
      <c r="A75" s="4">
        <v>1984</v>
      </c>
      <c r="B75" s="11">
        <f t="shared" si="8"/>
        <v>-5.1004425964832389</v>
      </c>
    </row>
    <row r="76" spans="1:16" x14ac:dyDescent="0.25">
      <c r="A76" s="4">
        <v>1985</v>
      </c>
      <c r="B76" s="11">
        <f t="shared" si="8"/>
        <v>-4.8768042808158132</v>
      </c>
    </row>
    <row r="77" spans="1:16" x14ac:dyDescent="0.25">
      <c r="A77" s="4">
        <v>1986</v>
      </c>
      <c r="B77" s="11">
        <f t="shared" si="8"/>
        <v>-4.7143925190314251</v>
      </c>
    </row>
    <row r="78" spans="1:16" x14ac:dyDescent="0.25">
      <c r="A78" s="4">
        <v>1987</v>
      </c>
      <c r="B78" s="11">
        <f t="shared" si="8"/>
        <v>-4.4030749058771521</v>
      </c>
    </row>
    <row r="79" spans="1:16" x14ac:dyDescent="0.25">
      <c r="A79" s="4">
        <v>1988</v>
      </c>
      <c r="B79" s="11">
        <f t="shared" si="8"/>
        <v>-4.471272294142449</v>
      </c>
    </row>
    <row r="80" spans="1:16" x14ac:dyDescent="0.25">
      <c r="A80" s="4">
        <v>1989</v>
      </c>
      <c r="B80" s="11">
        <f t="shared" si="8"/>
        <v>-3.4316824285429535</v>
      </c>
    </row>
    <row r="81" spans="1:19" x14ac:dyDescent="0.25">
      <c r="A81" s="4">
        <v>1990</v>
      </c>
      <c r="B81" s="11">
        <f t="shared" si="8"/>
        <v>-4.041875854365248</v>
      </c>
    </row>
    <row r="82" spans="1:19" x14ac:dyDescent="0.25">
      <c r="A82" s="4">
        <v>1991</v>
      </c>
      <c r="B82" s="11">
        <f t="shared" si="8"/>
        <v>-4.5802999519094385</v>
      </c>
    </row>
    <row r="83" spans="1:19" x14ac:dyDescent="0.25">
      <c r="A83" s="4">
        <v>1992</v>
      </c>
      <c r="B83" s="11">
        <f t="shared" si="8"/>
        <v>-5.1555590984167354</v>
      </c>
    </row>
    <row r="84" spans="1:19" x14ac:dyDescent="0.25">
      <c r="A84" s="4">
        <v>1993</v>
      </c>
      <c r="B84" s="11">
        <f t="shared" si="8"/>
        <v>-5.8637507409996195</v>
      </c>
    </row>
    <row r="85" spans="1:19" x14ac:dyDescent="0.25">
      <c r="A85" s="4">
        <v>1994</v>
      </c>
      <c r="B85" s="11">
        <f t="shared" si="8"/>
        <v>-5.1294446634031114</v>
      </c>
    </row>
    <row r="86" spans="1:19" x14ac:dyDescent="0.25">
      <c r="A86" s="4">
        <v>1995</v>
      </c>
      <c r="B86" s="11">
        <f t="shared" si="8"/>
        <v>-5.0403817111256632</v>
      </c>
    </row>
    <row r="87" spans="1:19" x14ac:dyDescent="0.25">
      <c r="A87" s="4">
        <v>1996</v>
      </c>
      <c r="B87" s="11">
        <f t="shared" si="8"/>
        <v>-4.1171771710089091</v>
      </c>
    </row>
    <row r="88" spans="1:19" x14ac:dyDescent="0.25">
      <c r="A88" s="4">
        <v>1997</v>
      </c>
      <c r="B88" s="11">
        <f t="shared" si="8"/>
        <v>-2.4286306025293101</v>
      </c>
    </row>
    <row r="89" spans="1:19" x14ac:dyDescent="0.25">
      <c r="A89" s="5">
        <v>1998</v>
      </c>
      <c r="B89" s="11">
        <f t="shared" si="8"/>
        <v>-2.0522305108292063</v>
      </c>
    </row>
    <row r="90" spans="1:19" ht="18.75" x14ac:dyDescent="0.3">
      <c r="A90" s="34" t="s">
        <v>65</v>
      </c>
      <c r="B90" s="40">
        <f>AVERAGE(B71:B89)</f>
        <v>-4.5066543606599785</v>
      </c>
    </row>
    <row r="91" spans="1:19" ht="18.75" x14ac:dyDescent="0.3">
      <c r="A91" s="24" t="s">
        <v>61</v>
      </c>
    </row>
    <row r="92" spans="1:19" ht="35.25" x14ac:dyDescent="0.5">
      <c r="A92" s="8" t="s">
        <v>48</v>
      </c>
      <c r="B92" s="7" t="s">
        <v>29</v>
      </c>
      <c r="C92" s="7" t="s">
        <v>30</v>
      </c>
      <c r="D92" s="7" t="s">
        <v>31</v>
      </c>
      <c r="E92" s="7" t="s">
        <v>32</v>
      </c>
      <c r="F92" s="7" t="s">
        <v>33</v>
      </c>
      <c r="G92" s="7" t="s">
        <v>34</v>
      </c>
      <c r="H92" s="7" t="s">
        <v>35</v>
      </c>
      <c r="I92" s="7" t="s">
        <v>36</v>
      </c>
      <c r="J92" s="7" t="s">
        <v>37</v>
      </c>
      <c r="K92" s="7" t="s">
        <v>38</v>
      </c>
      <c r="L92" s="7" t="s">
        <v>0</v>
      </c>
      <c r="M92" s="7" t="s">
        <v>39</v>
      </c>
      <c r="N92" s="7" t="s">
        <v>40</v>
      </c>
      <c r="O92" s="7" t="s">
        <v>41</v>
      </c>
      <c r="P92" s="19" t="s">
        <v>62</v>
      </c>
      <c r="Q92" s="25" t="s">
        <v>63</v>
      </c>
      <c r="S92" s="25" t="s">
        <v>64</v>
      </c>
    </row>
    <row r="93" spans="1:19" x14ac:dyDescent="0.25">
      <c r="A93" s="4">
        <v>1979</v>
      </c>
      <c r="B93" s="11"/>
      <c r="C93" s="11"/>
      <c r="D93" s="11"/>
      <c r="E93" s="11"/>
      <c r="F93" s="11"/>
      <c r="G93" s="11"/>
      <c r="H93" s="11"/>
      <c r="I93" s="11"/>
      <c r="P93" s="16"/>
    </row>
    <row r="94" spans="1:19" x14ac:dyDescent="0.25">
      <c r="A94" s="4">
        <v>1980</v>
      </c>
      <c r="B94" s="11">
        <f t="shared" ref="B94:I103" si="9">B4-$B71</f>
        <v>-5.8802446214005188</v>
      </c>
      <c r="C94" s="11">
        <f t="shared" si="9"/>
        <v>-8.0244621400519023E-2</v>
      </c>
      <c r="D94" s="11">
        <f t="shared" si="9"/>
        <v>0.81975537859948133</v>
      </c>
      <c r="E94" s="11">
        <f t="shared" si="9"/>
        <v>3.6197553785994812</v>
      </c>
      <c r="F94" s="11">
        <f t="shared" si="9"/>
        <v>-6.7802446214005192</v>
      </c>
      <c r="G94" s="11">
        <f t="shared" si="9"/>
        <v>-4.7802446214005192</v>
      </c>
      <c r="H94" s="11">
        <f t="shared" si="9"/>
        <v>3.3197553785994813</v>
      </c>
      <c r="I94" s="11">
        <f t="shared" si="9"/>
        <v>-0.38024462140051885</v>
      </c>
      <c r="P94" s="16">
        <f>AVERAGE(B94:I94)</f>
        <v>-1.267744621400519</v>
      </c>
      <c r="Q94" s="16">
        <f>_xlfn.STDEV.P(B94:O94)</f>
        <v>3.7994859849721774</v>
      </c>
    </row>
    <row r="95" spans="1:19" x14ac:dyDescent="0.25">
      <c r="A95" s="4">
        <v>1981</v>
      </c>
      <c r="B95" s="11">
        <f t="shared" si="9"/>
        <v>-10.090735313566146</v>
      </c>
      <c r="C95" s="11">
        <f t="shared" si="9"/>
        <v>-1.3907353135661458</v>
      </c>
      <c r="D95" s="11">
        <f t="shared" si="9"/>
        <v>2.0092646864338541</v>
      </c>
      <c r="E95" s="11">
        <f t="shared" si="9"/>
        <v>3.4092646864338541</v>
      </c>
      <c r="F95" s="11">
        <f t="shared" si="9"/>
        <v>-5.4907353135661454</v>
      </c>
      <c r="G95" s="11">
        <f t="shared" si="9"/>
        <v>-5.5907353135661451</v>
      </c>
      <c r="H95" s="11">
        <f t="shared" si="9"/>
        <v>3.3092646864338544</v>
      </c>
      <c r="I95" s="11">
        <f t="shared" si="9"/>
        <v>0.70926468643385387</v>
      </c>
      <c r="P95" s="16">
        <f t="shared" ref="P95:P102" si="10">AVERAGE(B95:I95)</f>
        <v>-1.6407353135661462</v>
      </c>
      <c r="Q95" s="16">
        <f t="shared" ref="Q95:Q112" si="11">_xlfn.STDEV.P(B95:O95)</f>
        <v>4.6197943677181126</v>
      </c>
    </row>
    <row r="96" spans="1:19" x14ac:dyDescent="0.25">
      <c r="A96" s="4">
        <v>1982</v>
      </c>
      <c r="B96" s="11">
        <f t="shared" si="9"/>
        <v>-6.7941601906213922</v>
      </c>
      <c r="C96" s="11">
        <f t="shared" si="9"/>
        <v>-4.0941601906213929</v>
      </c>
      <c r="D96" s="11">
        <f t="shared" si="9"/>
        <v>2.5058398093786076</v>
      </c>
      <c r="E96" s="11">
        <f t="shared" si="9"/>
        <v>2.8058398093786079</v>
      </c>
      <c r="F96" s="11">
        <f t="shared" si="9"/>
        <v>-6.1941601906213926</v>
      </c>
      <c r="G96" s="11">
        <f t="shared" si="9"/>
        <v>-5.3941601906213918</v>
      </c>
      <c r="H96" s="11">
        <f t="shared" si="9"/>
        <v>4.905839809378608</v>
      </c>
      <c r="I96" s="11">
        <f t="shared" si="9"/>
        <v>-0.49416019062139238</v>
      </c>
      <c r="P96" s="16">
        <f t="shared" si="10"/>
        <v>-1.5941601906213925</v>
      </c>
      <c r="Q96" s="16">
        <f t="shared" si="11"/>
        <v>4.3087121045621046</v>
      </c>
    </row>
    <row r="97" spans="1:17" x14ac:dyDescent="0.25">
      <c r="A97" s="4">
        <v>1983</v>
      </c>
      <c r="B97" s="11">
        <f t="shared" si="9"/>
        <v>-9.5154463513526188</v>
      </c>
      <c r="C97" s="11">
        <f t="shared" si="9"/>
        <v>-2.6154463513526185</v>
      </c>
      <c r="D97" s="11">
        <f t="shared" si="9"/>
        <v>2.7845536486473819</v>
      </c>
      <c r="E97" s="11">
        <f t="shared" si="9"/>
        <v>2.5845536486473817</v>
      </c>
      <c r="F97" s="11">
        <f t="shared" si="9"/>
        <v>-5.0154463513526188</v>
      </c>
      <c r="G97" s="11">
        <f t="shared" si="9"/>
        <v>-5.1154463513526185</v>
      </c>
      <c r="H97" s="11">
        <f t="shared" si="9"/>
        <v>6.7845536486473819</v>
      </c>
      <c r="I97" s="11">
        <f t="shared" si="9"/>
        <v>-0.21544635135261814</v>
      </c>
      <c r="P97" s="16">
        <f t="shared" si="10"/>
        <v>-1.2904463513526183</v>
      </c>
      <c r="Q97" s="16">
        <f t="shared" si="11"/>
        <v>4.9484214654776535</v>
      </c>
    </row>
    <row r="98" spans="1:17" x14ac:dyDescent="0.25">
      <c r="A98" s="4">
        <v>1984</v>
      </c>
      <c r="B98" s="11">
        <f t="shared" si="9"/>
        <v>-5.8995574035167611</v>
      </c>
      <c r="C98" s="11">
        <f t="shared" si="9"/>
        <v>0.5004425964832393</v>
      </c>
      <c r="D98" s="11">
        <f t="shared" si="9"/>
        <v>3.200442596483239</v>
      </c>
      <c r="E98" s="11">
        <f t="shared" si="9"/>
        <v>2.3004425964832391</v>
      </c>
      <c r="F98" s="11">
        <f t="shared" si="9"/>
        <v>-3.8995574035167611</v>
      </c>
      <c r="G98" s="11">
        <f t="shared" si="9"/>
        <v>-6.2995574035167614</v>
      </c>
      <c r="H98" s="11">
        <f t="shared" si="9"/>
        <v>7.6004425964832389</v>
      </c>
      <c r="I98" s="11">
        <f t="shared" si="9"/>
        <v>-9.9557403516761234E-2</v>
      </c>
      <c r="P98" s="16">
        <f t="shared" si="10"/>
        <v>-0.32455740351676099</v>
      </c>
      <c r="Q98" s="16">
        <f t="shared" si="11"/>
        <v>4.5057602022300296</v>
      </c>
    </row>
    <row r="99" spans="1:17" x14ac:dyDescent="0.25">
      <c r="A99" s="4">
        <v>1985</v>
      </c>
      <c r="B99" s="11">
        <f t="shared" si="9"/>
        <v>-5.3231957191841861</v>
      </c>
      <c r="C99" s="11">
        <f t="shared" si="9"/>
        <v>2.176804280815813</v>
      </c>
      <c r="D99" s="11">
        <f t="shared" si="9"/>
        <v>3.7768042808158131</v>
      </c>
      <c r="E99" s="11">
        <f t="shared" si="9"/>
        <v>1.9768042808158133</v>
      </c>
      <c r="F99" s="11">
        <f t="shared" si="9"/>
        <v>-5.4231957191841875</v>
      </c>
      <c r="G99" s="11">
        <f t="shared" si="9"/>
        <v>-7.4231957191841875</v>
      </c>
      <c r="H99" s="11">
        <f t="shared" si="9"/>
        <v>8.8768042808158132</v>
      </c>
      <c r="I99" s="11">
        <f t="shared" si="9"/>
        <v>1.3768042808158132</v>
      </c>
      <c r="P99" s="16">
        <f t="shared" si="10"/>
        <v>1.8042808158131862E-3</v>
      </c>
      <c r="Q99" s="16">
        <f t="shared" si="11"/>
        <v>5.2016223430772053</v>
      </c>
    </row>
    <row r="100" spans="1:17" x14ac:dyDescent="0.25">
      <c r="A100" s="4">
        <v>1986</v>
      </c>
      <c r="B100" s="11">
        <f t="shared" si="9"/>
        <v>-5.3856074809685746</v>
      </c>
      <c r="C100" s="11">
        <f t="shared" si="9"/>
        <v>7.0143925190314249</v>
      </c>
      <c r="D100" s="11">
        <f t="shared" si="9"/>
        <v>3.4143925190314253</v>
      </c>
      <c r="E100" s="11">
        <f t="shared" si="9"/>
        <v>1.614392519031425</v>
      </c>
      <c r="F100" s="11">
        <f t="shared" si="9"/>
        <v>-7.0856074809685756</v>
      </c>
      <c r="G100" s="11">
        <f t="shared" si="9"/>
        <v>-6.6856074809685753</v>
      </c>
      <c r="H100" s="11">
        <f t="shared" si="9"/>
        <v>7.6143925190314246</v>
      </c>
      <c r="I100" s="11">
        <f t="shared" si="9"/>
        <v>0.21439251903142509</v>
      </c>
      <c r="P100" s="16">
        <f t="shared" si="10"/>
        <v>8.9392519031424977E-2</v>
      </c>
      <c r="Q100" s="16">
        <f t="shared" si="11"/>
        <v>5.5377680522029813</v>
      </c>
    </row>
    <row r="101" spans="1:17" x14ac:dyDescent="0.25">
      <c r="A101" s="4">
        <v>1987</v>
      </c>
      <c r="B101" s="11">
        <f t="shared" si="9"/>
        <v>-3.4969250941228482</v>
      </c>
      <c r="C101" s="11">
        <f t="shared" si="9"/>
        <v>5.9030749058771521</v>
      </c>
      <c r="D101" s="11">
        <f t="shared" si="9"/>
        <v>2.5030749058771522</v>
      </c>
      <c r="E101" s="11">
        <f t="shared" si="9"/>
        <v>2.5030749058771522</v>
      </c>
      <c r="F101" s="11">
        <f t="shared" si="9"/>
        <v>-4.0969250941228479</v>
      </c>
      <c r="G101" s="11">
        <f t="shared" si="9"/>
        <v>-6.2969250941228472</v>
      </c>
      <c r="H101" s="11">
        <f t="shared" si="9"/>
        <v>6.5030749058771526</v>
      </c>
      <c r="I101" s="11">
        <f t="shared" si="9"/>
        <v>-0.79692509412284807</v>
      </c>
      <c r="P101" s="16">
        <f t="shared" si="10"/>
        <v>0.34057490587715233</v>
      </c>
      <c r="Q101" s="16">
        <f t="shared" si="11"/>
        <v>4.4446421397003384</v>
      </c>
    </row>
    <row r="102" spans="1:17" x14ac:dyDescent="0.25">
      <c r="A102" s="4">
        <v>1988</v>
      </c>
      <c r="B102" s="11">
        <f t="shared" si="9"/>
        <v>-2.8287277058575508</v>
      </c>
      <c r="C102" s="11">
        <f t="shared" si="9"/>
        <v>4.7712722941424488</v>
      </c>
      <c r="D102" s="11">
        <f t="shared" si="9"/>
        <v>2.3712722941424489</v>
      </c>
      <c r="E102" s="11">
        <f t="shared" si="9"/>
        <v>2.0712722941424491</v>
      </c>
      <c r="F102" s="11">
        <f t="shared" si="9"/>
        <v>-0.42872770585755138</v>
      </c>
      <c r="G102" s="11">
        <f t="shared" si="9"/>
        <v>-5.9287277058575514</v>
      </c>
      <c r="H102" s="11">
        <f t="shared" si="9"/>
        <v>5.8712722941424484</v>
      </c>
      <c r="I102" s="11">
        <f t="shared" si="9"/>
        <v>0.37127229414244933</v>
      </c>
      <c r="J102" s="1" t="s">
        <v>42</v>
      </c>
      <c r="P102" s="16">
        <f t="shared" si="10"/>
        <v>0.78377229414244887</v>
      </c>
      <c r="Q102" s="16">
        <f t="shared" si="11"/>
        <v>3.6350507217919255</v>
      </c>
    </row>
    <row r="103" spans="1:17" x14ac:dyDescent="0.25">
      <c r="A103" s="4">
        <v>1989</v>
      </c>
      <c r="B103" s="11">
        <f t="shared" si="9"/>
        <v>-4.1683175714570462</v>
      </c>
      <c r="C103" s="11">
        <f t="shared" si="9"/>
        <v>2.7316824285429533</v>
      </c>
      <c r="D103" s="11">
        <f t="shared" si="9"/>
        <v>3.5316824285429536</v>
      </c>
      <c r="E103" s="11">
        <f t="shared" si="9"/>
        <v>1.6316824285429534</v>
      </c>
      <c r="F103" s="11">
        <f t="shared" si="9"/>
        <v>1.5316824285429536</v>
      </c>
      <c r="G103" s="11">
        <f t="shared" si="9"/>
        <v>-6.1683175714570462</v>
      </c>
      <c r="H103" s="11">
        <f t="shared" si="9"/>
        <v>7.1316824285429536</v>
      </c>
      <c r="I103" s="11">
        <f t="shared" si="9"/>
        <v>-1.4683175714570469</v>
      </c>
      <c r="J103" s="11">
        <f t="shared" ref="J103:J112" si="12">J13-$B80</f>
        <v>0.73168242854295329</v>
      </c>
      <c r="K103" s="1" t="s">
        <v>43</v>
      </c>
      <c r="P103" s="16">
        <f>AVERAGE(B103:O103)</f>
        <v>0.60946020632073128</v>
      </c>
      <c r="Q103" s="16">
        <f t="shared" si="11"/>
        <v>3.8089887190340157</v>
      </c>
    </row>
    <row r="104" spans="1:17" x14ac:dyDescent="0.25">
      <c r="A104" s="4">
        <v>1990</v>
      </c>
      <c r="B104" s="11">
        <f t="shared" ref="B104:I113" si="13">B14-$B81</f>
        <v>-2.7581241456347518</v>
      </c>
      <c r="C104" s="11">
        <f t="shared" si="13"/>
        <v>2.7418758543652482</v>
      </c>
      <c r="D104" s="11">
        <f t="shared" si="13"/>
        <v>2.041875854365248</v>
      </c>
      <c r="E104" s="11">
        <f t="shared" si="13"/>
        <v>2.041875854365248</v>
      </c>
      <c r="F104" s="11">
        <f t="shared" si="13"/>
        <v>1.2418758543652482</v>
      </c>
      <c r="G104" s="11">
        <f t="shared" si="13"/>
        <v>-7.3581241456347524</v>
      </c>
      <c r="H104" s="11">
        <f t="shared" si="13"/>
        <v>8.2418758543652473</v>
      </c>
      <c r="I104" s="11">
        <f t="shared" si="13"/>
        <v>-1.1581241456347522</v>
      </c>
      <c r="J104" s="11">
        <f t="shared" si="12"/>
        <v>0.4418758543652479</v>
      </c>
      <c r="K104" s="11">
        <f t="shared" ref="K104:K112" si="14">K14-$B81</f>
        <v>2.4418758543652479</v>
      </c>
      <c r="P104" s="16">
        <f t="shared" ref="P104:P115" si="15">AVERAGE(B104:O104)</f>
        <v>0.79187585436524799</v>
      </c>
      <c r="Q104" s="16">
        <f t="shared" si="11"/>
        <v>3.8510388208897606</v>
      </c>
    </row>
    <row r="105" spans="1:17" x14ac:dyDescent="0.25">
      <c r="A105" s="4">
        <v>1991</v>
      </c>
      <c r="B105" s="11">
        <f t="shared" si="13"/>
        <v>-2.8197000480905619</v>
      </c>
      <c r="C105" s="11">
        <f t="shared" si="13"/>
        <v>1.6802999519094386</v>
      </c>
      <c r="D105" s="11">
        <f t="shared" si="13"/>
        <v>1.6802999519094386</v>
      </c>
      <c r="E105" s="11">
        <f t="shared" si="13"/>
        <v>2.1802999519094386</v>
      </c>
      <c r="F105" s="11">
        <f t="shared" si="13"/>
        <v>1.6802999519094386</v>
      </c>
      <c r="G105" s="11">
        <f t="shared" si="13"/>
        <v>-6.8197000480905619</v>
      </c>
      <c r="H105" s="11">
        <f t="shared" si="13"/>
        <v>4.6802999519094381</v>
      </c>
      <c r="I105" s="11">
        <f t="shared" si="13"/>
        <v>1.9802999519094384</v>
      </c>
      <c r="J105" s="11">
        <f t="shared" si="12"/>
        <v>0.38029995190943833</v>
      </c>
      <c r="K105" s="11">
        <f t="shared" si="14"/>
        <v>1.4802999519094384</v>
      </c>
      <c r="L105" s="1" t="s">
        <v>44</v>
      </c>
      <c r="P105" s="16">
        <f t="shared" si="15"/>
        <v>0.61029995190943842</v>
      </c>
      <c r="Q105" s="16">
        <f t="shared" si="11"/>
        <v>3.0351441481418968</v>
      </c>
    </row>
    <row r="106" spans="1:17" x14ac:dyDescent="0.25">
      <c r="A106" s="4">
        <v>1992</v>
      </c>
      <c r="B106" s="11">
        <f t="shared" si="13"/>
        <v>-2.9444409015832642</v>
      </c>
      <c r="C106" s="11">
        <f t="shared" si="13"/>
        <v>2.5555590984167353</v>
      </c>
      <c r="D106" s="11">
        <f t="shared" si="13"/>
        <v>2.6555590984167354</v>
      </c>
      <c r="E106" s="11">
        <f t="shared" si="13"/>
        <v>1.0555590984167358</v>
      </c>
      <c r="F106" s="11">
        <f t="shared" si="13"/>
        <v>2.2555590984167355</v>
      </c>
      <c r="G106" s="11">
        <f t="shared" si="13"/>
        <v>-5.2444409015832649</v>
      </c>
      <c r="H106" s="11">
        <f t="shared" si="13"/>
        <v>4.3555590984167356</v>
      </c>
      <c r="I106" s="11">
        <f t="shared" si="13"/>
        <v>1.0555590984167358</v>
      </c>
      <c r="J106" s="11">
        <f t="shared" si="12"/>
        <v>1.2555590984167355</v>
      </c>
      <c r="K106" s="11">
        <f t="shared" si="14"/>
        <v>-1.2444409015832649</v>
      </c>
      <c r="L106" s="11">
        <f t="shared" ref="L106:L112" si="16">L16-$B83</f>
        <v>2.4555590984167353</v>
      </c>
      <c r="P106" s="16">
        <f t="shared" si="15"/>
        <v>0.74646818932582637</v>
      </c>
      <c r="Q106" s="16">
        <f t="shared" si="11"/>
        <v>2.6810630678060745</v>
      </c>
    </row>
    <row r="107" spans="1:17" x14ac:dyDescent="0.25">
      <c r="A107" s="4">
        <v>1993</v>
      </c>
      <c r="B107" s="11">
        <f t="shared" si="13"/>
        <v>-1.5362492590003809</v>
      </c>
      <c r="C107" s="11">
        <f t="shared" si="13"/>
        <v>2.0637507409996196</v>
      </c>
      <c r="D107" s="11">
        <f t="shared" si="13"/>
        <v>2.8637507409996195</v>
      </c>
      <c r="E107" s="11">
        <f t="shared" si="13"/>
        <v>-0.13624925900038054</v>
      </c>
      <c r="F107" s="11">
        <f t="shared" si="13"/>
        <v>3.1637507409996193</v>
      </c>
      <c r="G107" s="11">
        <f t="shared" si="13"/>
        <v>-4.1362492590003805</v>
      </c>
      <c r="H107" s="11">
        <f t="shared" si="13"/>
        <v>7.1637507409996193</v>
      </c>
      <c r="I107" s="11">
        <f t="shared" si="13"/>
        <v>3.0637507409996196</v>
      </c>
      <c r="J107" s="11">
        <f t="shared" si="12"/>
        <v>-0.73624925900038019</v>
      </c>
      <c r="K107" s="11">
        <f t="shared" si="14"/>
        <v>-2.0362492590003809</v>
      </c>
      <c r="L107" s="11">
        <f t="shared" si="16"/>
        <v>0.26375074099961981</v>
      </c>
      <c r="P107" s="16">
        <f t="shared" si="15"/>
        <v>0.90920528645416487</v>
      </c>
      <c r="Q107" s="16">
        <f t="shared" si="11"/>
        <v>2.9897897877955586</v>
      </c>
    </row>
    <row r="108" spans="1:17" x14ac:dyDescent="0.25">
      <c r="A108" s="4">
        <v>1994</v>
      </c>
      <c r="B108" s="11">
        <f t="shared" si="13"/>
        <v>2.9444663403111804E-2</v>
      </c>
      <c r="C108" s="11">
        <f t="shared" si="13"/>
        <v>1.8294446634031116</v>
      </c>
      <c r="D108" s="11">
        <f t="shared" si="13"/>
        <v>2.7294446634031115</v>
      </c>
      <c r="E108" s="11">
        <f t="shared" si="13"/>
        <v>-0.37055533659688855</v>
      </c>
      <c r="F108" s="11">
        <f t="shared" si="13"/>
        <v>3.2294446634031115</v>
      </c>
      <c r="G108" s="11">
        <f t="shared" si="13"/>
        <v>-3.8705553365968886</v>
      </c>
      <c r="H108" s="11">
        <f t="shared" si="13"/>
        <v>7.5294446634031118</v>
      </c>
      <c r="I108" s="11">
        <f t="shared" si="13"/>
        <v>1.7294446634031115</v>
      </c>
      <c r="J108" s="11">
        <f t="shared" si="12"/>
        <v>-0.87055533659688855</v>
      </c>
      <c r="K108" s="11">
        <f t="shared" si="14"/>
        <v>-1.6705553365968884</v>
      </c>
      <c r="L108" s="11">
        <f t="shared" si="16"/>
        <v>-0.4705553365968882</v>
      </c>
      <c r="M108" s="1" t="s">
        <v>45</v>
      </c>
      <c r="P108" s="16">
        <f t="shared" si="15"/>
        <v>0.89308102703947512</v>
      </c>
      <c r="Q108" s="16">
        <f t="shared" si="11"/>
        <v>2.8766371551368883</v>
      </c>
    </row>
    <row r="109" spans="1:17" x14ac:dyDescent="0.25">
      <c r="A109" s="4">
        <v>1995</v>
      </c>
      <c r="B109" s="11">
        <f t="shared" si="13"/>
        <v>0.54038171112566324</v>
      </c>
      <c r="C109" s="11">
        <f t="shared" si="13"/>
        <v>2.1403817111256633</v>
      </c>
      <c r="D109" s="11">
        <f t="shared" si="13"/>
        <v>1.7403817111256634</v>
      </c>
      <c r="E109" s="11">
        <f t="shared" si="13"/>
        <v>-0.45961828887433676</v>
      </c>
      <c r="F109" s="11">
        <f t="shared" si="13"/>
        <v>2.9403817111256632</v>
      </c>
      <c r="G109" s="11">
        <f t="shared" si="13"/>
        <v>-2.3596182888743371</v>
      </c>
      <c r="H109" s="11">
        <f t="shared" si="13"/>
        <v>7.4403817111256636</v>
      </c>
      <c r="I109" s="11">
        <f t="shared" si="13"/>
        <v>0.64038171112566289</v>
      </c>
      <c r="J109" s="11">
        <f t="shared" si="12"/>
        <v>-1.8596182888743371</v>
      </c>
      <c r="K109" s="11">
        <f t="shared" si="14"/>
        <v>-0.75961828887433658</v>
      </c>
      <c r="L109" s="11">
        <f t="shared" si="16"/>
        <v>0.84038171112566307</v>
      </c>
      <c r="M109" s="11">
        <f>M19-$B86</f>
        <v>-0.65961828887433693</v>
      </c>
      <c r="N109" s="1" t="s">
        <v>46</v>
      </c>
      <c r="P109" s="16">
        <f t="shared" si="15"/>
        <v>0.84871504445899648</v>
      </c>
      <c r="Q109" s="16">
        <f t="shared" si="11"/>
        <v>2.4938117856450641</v>
      </c>
    </row>
    <row r="110" spans="1:17" x14ac:dyDescent="0.25">
      <c r="A110" s="4">
        <v>1996</v>
      </c>
      <c r="B110" s="11">
        <f t="shared" si="13"/>
        <v>0.3171771710089093</v>
      </c>
      <c r="C110" s="11">
        <f t="shared" si="13"/>
        <v>2.2171771710089092</v>
      </c>
      <c r="D110" s="11">
        <f t="shared" si="13"/>
        <v>0.8171771710089093</v>
      </c>
      <c r="E110" s="11">
        <f t="shared" si="13"/>
        <v>1.7177171008909475E-2</v>
      </c>
      <c r="F110" s="11">
        <f t="shared" si="13"/>
        <v>4.0171771710089095</v>
      </c>
      <c r="G110" s="11">
        <f t="shared" si="13"/>
        <v>-2.8828228289910909</v>
      </c>
      <c r="H110" s="11">
        <f t="shared" si="13"/>
        <v>5.3171771710089093</v>
      </c>
      <c r="I110" s="11">
        <f t="shared" si="13"/>
        <v>2.3171771710089093</v>
      </c>
      <c r="J110" s="11">
        <f t="shared" si="12"/>
        <v>-0.6828228289910907</v>
      </c>
      <c r="K110" s="11">
        <f t="shared" si="14"/>
        <v>1.7177171008909475E-2</v>
      </c>
      <c r="L110" s="11">
        <f t="shared" si="16"/>
        <v>0.3171771710089093</v>
      </c>
      <c r="M110" s="11">
        <f>M20-$B87</f>
        <v>0.11717717100890912</v>
      </c>
      <c r="N110" s="11">
        <f>N20-$B87</f>
        <v>0.61717717100890912</v>
      </c>
      <c r="P110" s="16">
        <f t="shared" si="15"/>
        <v>0.96333101716275549</v>
      </c>
      <c r="Q110" s="16">
        <f t="shared" si="11"/>
        <v>2.012887472346967</v>
      </c>
    </row>
    <row r="111" spans="1:17" x14ac:dyDescent="0.25">
      <c r="A111" s="4">
        <v>1997</v>
      </c>
      <c r="B111" s="11">
        <f t="shared" si="13"/>
        <v>0.42863060252931007</v>
      </c>
      <c r="C111" s="11">
        <f t="shared" si="13"/>
        <v>1.9286306025293101</v>
      </c>
      <c r="D111" s="11">
        <f t="shared" si="13"/>
        <v>-0.27136939747069011</v>
      </c>
      <c r="E111" s="11">
        <f t="shared" si="13"/>
        <v>-0.57136939747068993</v>
      </c>
      <c r="F111" s="11">
        <f t="shared" si="13"/>
        <v>3.82863060252931</v>
      </c>
      <c r="G111" s="11">
        <f t="shared" si="13"/>
        <v>-0.27136939747069011</v>
      </c>
      <c r="H111" s="11">
        <f t="shared" si="13"/>
        <v>6.1286306025293102</v>
      </c>
      <c r="I111" s="11">
        <f t="shared" si="13"/>
        <v>1.32863060252931</v>
      </c>
      <c r="J111" s="11">
        <f t="shared" si="12"/>
        <v>-0.67136939747069002</v>
      </c>
      <c r="K111" s="11">
        <f t="shared" si="14"/>
        <v>0.32863060252930998</v>
      </c>
      <c r="L111" s="11">
        <f t="shared" si="16"/>
        <v>-0.37136939747068975</v>
      </c>
      <c r="M111" s="11">
        <f>M21-$B88</f>
        <v>0.52863060252931016</v>
      </c>
      <c r="N111" s="11">
        <f>N21-$B88</f>
        <v>1.2286306025293101</v>
      </c>
      <c r="O111" s="1" t="s">
        <v>47</v>
      </c>
      <c r="P111" s="16">
        <f t="shared" si="15"/>
        <v>1.0440152179139255</v>
      </c>
      <c r="Q111" s="16">
        <f t="shared" si="11"/>
        <v>1.8948700600248816</v>
      </c>
    </row>
    <row r="112" spans="1:17" x14ac:dyDescent="0.25">
      <c r="A112" s="5">
        <v>1998</v>
      </c>
      <c r="B112" s="11">
        <f t="shared" si="13"/>
        <v>1.2522305108292062</v>
      </c>
      <c r="C112" s="11">
        <f t="shared" si="13"/>
        <v>2.0522305108292063</v>
      </c>
      <c r="D112" s="11">
        <f t="shared" si="13"/>
        <v>-0.14776948917079391</v>
      </c>
      <c r="E112" s="11">
        <f t="shared" si="13"/>
        <v>-0.54776948917079382</v>
      </c>
      <c r="F112" s="11">
        <f t="shared" si="13"/>
        <v>4.5522305108292063</v>
      </c>
      <c r="G112" s="11">
        <f t="shared" si="13"/>
        <v>-0.74776948917079356</v>
      </c>
      <c r="H112" s="11">
        <f t="shared" si="13"/>
        <v>5.4522305108292066</v>
      </c>
      <c r="I112" s="11">
        <f t="shared" si="13"/>
        <v>1.3522305108292063</v>
      </c>
      <c r="J112" s="11">
        <f t="shared" si="12"/>
        <v>-0.94776948917079373</v>
      </c>
      <c r="K112" s="11">
        <f t="shared" si="14"/>
        <v>2.1522305108292064</v>
      </c>
      <c r="L112" s="11">
        <f t="shared" si="16"/>
        <v>-0.34776948917079364</v>
      </c>
      <c r="M112" s="11">
        <f>M22-$B89</f>
        <v>-0.34776948917079364</v>
      </c>
      <c r="N112" s="11">
        <f>N22-$B89</f>
        <v>3.7522305108292064</v>
      </c>
      <c r="O112" s="11">
        <f>O22-$B89</f>
        <v>-1.3477694891707936</v>
      </c>
      <c r="P112" s="16">
        <f t="shared" si="15"/>
        <v>1.1522305108292064</v>
      </c>
      <c r="Q112" s="16">
        <f t="shared" si="11"/>
        <v>2.104756517984919</v>
      </c>
    </row>
    <row r="113" spans="1:19" ht="18.75" x14ac:dyDescent="0.3">
      <c r="P113" s="27">
        <f>AVERAGE(P94:P112)</f>
        <v>0.19297802237837738</v>
      </c>
      <c r="Q113" s="27">
        <f>AVERAGE(Q94:Q112)</f>
        <v>3.618433942975714</v>
      </c>
      <c r="R113" s="30" t="s">
        <v>66</v>
      </c>
      <c r="S113" s="41">
        <f>Q113/B90</f>
        <v>-0.80290913245137596</v>
      </c>
    </row>
    <row r="114" spans="1:19" ht="56.25" x14ac:dyDescent="0.3">
      <c r="A114" s="37" t="s">
        <v>69</v>
      </c>
      <c r="B114" s="26">
        <f>CORREL(B94:B112,$P94:$P112)</f>
        <v>0.89728028536034399</v>
      </c>
      <c r="C114" s="26">
        <f t="shared" ref="C114:N114" si="17">CORREL(C94:C112,$P94:$P112)</f>
        <v>0.67602035843416608</v>
      </c>
      <c r="D114" s="26">
        <f t="shared" si="17"/>
        <v>-0.21326025153450179</v>
      </c>
      <c r="E114" s="26">
        <f t="shared" si="17"/>
        <v>-0.78909490903585655</v>
      </c>
      <c r="F114" s="26">
        <f t="shared" si="17"/>
        <v>0.84476908322406563</v>
      </c>
      <c r="G114" s="26">
        <f t="shared" si="17"/>
        <v>0.34600318999217733</v>
      </c>
      <c r="H114" s="26">
        <f t="shared" si="17"/>
        <v>0.37727925910185539</v>
      </c>
      <c r="I114" s="26">
        <f t="shared" si="17"/>
        <v>0.40453211594882327</v>
      </c>
      <c r="J114" s="26">
        <f t="shared" si="17"/>
        <v>-0.65014953269547748</v>
      </c>
      <c r="K114" s="26">
        <f t="shared" si="17"/>
        <v>6.1983593077543662E-2</v>
      </c>
      <c r="L114" s="26">
        <f t="shared" si="17"/>
        <v>-0.77541239730245248</v>
      </c>
      <c r="M114" s="26">
        <f t="shared" si="17"/>
        <v>0.33170444843541003</v>
      </c>
      <c r="N114" s="26">
        <f t="shared" si="17"/>
        <v>0.96775600214627355</v>
      </c>
      <c r="O114" s="29" t="s">
        <v>65</v>
      </c>
      <c r="P114" s="28">
        <f t="shared" si="15"/>
        <v>0.19072394193479772</v>
      </c>
    </row>
    <row r="115" spans="1:19" ht="56.25" x14ac:dyDescent="0.35">
      <c r="A115" s="37" t="s">
        <v>68</v>
      </c>
      <c r="B115" s="28">
        <f t="shared" ref="B115:N115" si="18">CORREL(B4:B22,$B71:$B89)</f>
        <v>0.67347748369371574</v>
      </c>
      <c r="C115" s="28">
        <f t="shared" si="18"/>
        <v>0.57517695537704883</v>
      </c>
      <c r="D115" s="28">
        <f t="shared" si="18"/>
        <v>0.28939831841609703</v>
      </c>
      <c r="E115" s="28">
        <f t="shared" si="18"/>
        <v>0.4175031201695546</v>
      </c>
      <c r="F115" s="28">
        <f t="shared" si="18"/>
        <v>0.55583400107288727</v>
      </c>
      <c r="G115" s="28">
        <f t="shared" si="18"/>
        <v>0.75044543161313471</v>
      </c>
      <c r="H115" s="28">
        <f t="shared" si="18"/>
        <v>0.49799810619318657</v>
      </c>
      <c r="I115" s="28">
        <f t="shared" si="18"/>
        <v>0.59734480111408206</v>
      </c>
      <c r="J115" s="28">
        <f t="shared" si="18"/>
        <v>0.78504740473534984</v>
      </c>
      <c r="K115" s="28">
        <f t="shared" si="18"/>
        <v>0.89940956123372806</v>
      </c>
      <c r="L115" s="28">
        <f t="shared" si="18"/>
        <v>0.73575466257211097</v>
      </c>
      <c r="M115" s="28">
        <f t="shared" si="18"/>
        <v>0.96347214710318618</v>
      </c>
      <c r="N115" s="28">
        <f t="shared" si="18"/>
        <v>0.91384434969095862</v>
      </c>
      <c r="P115" s="42">
        <f t="shared" si="15"/>
        <v>0.66574664176808007</v>
      </c>
    </row>
  </sheetData>
  <mergeCells count="3">
    <mergeCell ref="A1:O1"/>
    <mergeCell ref="A24:O24"/>
    <mergeCell ref="A47:O47"/>
  </mergeCells>
  <pageMargins left="0.7" right="0.7" top="0.78740157499999996" bottom="0.78740157499999996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topLeftCell="A5" zoomScale="70" zoomScaleNormal="70" workbookViewId="0">
      <selection activeCell="U20" sqref="U20"/>
    </sheetView>
  </sheetViews>
  <sheetFormatPr baseColWidth="10" defaultRowHeight="15" x14ac:dyDescent="0.25"/>
  <cols>
    <col min="1" max="1" width="16.28515625" customWidth="1"/>
    <col min="2" max="2" width="11.42578125" customWidth="1"/>
    <col min="3" max="3" width="13.42578125" customWidth="1"/>
    <col min="8" max="8" width="13.42578125" customWidth="1"/>
    <col min="9" max="9" width="14.42578125" customWidth="1"/>
    <col min="13" max="13" width="16.140625" customWidth="1"/>
    <col min="14" max="14" width="15.85546875" customWidth="1"/>
    <col min="15" max="15" width="18.7109375" customWidth="1"/>
    <col min="16" max="16" width="20.5703125" customWidth="1"/>
    <col min="17" max="17" width="23.28515625" customWidth="1"/>
    <col min="18" max="18" width="23.5703125" customWidth="1"/>
    <col min="19" max="19" width="23.7109375" customWidth="1"/>
    <col min="20" max="20" width="21.85546875" customWidth="1"/>
    <col min="21" max="21" width="16.28515625" customWidth="1"/>
  </cols>
  <sheetData>
    <row r="1" spans="1:22" ht="23.25" customHeight="1" x14ac:dyDescent="0.3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2"/>
    </row>
    <row r="2" spans="1:22" ht="33.75" x14ac:dyDescent="0.5">
      <c r="A2" s="8" t="s">
        <v>26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0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5" t="s">
        <v>63</v>
      </c>
      <c r="V2" s="35" t="s">
        <v>72</v>
      </c>
    </row>
    <row r="3" spans="1:22" x14ac:dyDescent="0.25">
      <c r="A3" s="4">
        <v>1999</v>
      </c>
      <c r="B3" s="11">
        <v>114.41820281215</v>
      </c>
      <c r="C3" s="11">
        <v>59.982565572817997</v>
      </c>
      <c r="D3" s="11">
        <v>44.008572126407003</v>
      </c>
      <c r="E3" s="11">
        <v>60.192066378867999</v>
      </c>
      <c r="F3" s="11">
        <v>46.662671288348001</v>
      </c>
      <c r="G3" s="11">
        <v>109.65551697626</v>
      </c>
      <c r="H3" s="11">
        <v>7.1288139936777997</v>
      </c>
      <c r="I3" s="11">
        <v>58.172828911526999</v>
      </c>
      <c r="J3" s="11">
        <v>61.103165749818999</v>
      </c>
      <c r="K3" s="11">
        <v>51.049321627025002</v>
      </c>
      <c r="L3" s="11">
        <v>60.913463030346001</v>
      </c>
      <c r="U3" s="16">
        <f>_xlfn.STDEV.P(B3:S3)</f>
        <v>28.16425105560857</v>
      </c>
      <c r="V3" s="2"/>
    </row>
    <row r="4" spans="1:22" x14ac:dyDescent="0.25">
      <c r="A4" s="4">
        <v>2000</v>
      </c>
      <c r="B4" s="11">
        <v>108.77113491492</v>
      </c>
      <c r="C4" s="11">
        <v>58.861175158754001</v>
      </c>
      <c r="D4" s="11">
        <v>42.486111213039997</v>
      </c>
      <c r="E4" s="11">
        <v>58.614302940207999</v>
      </c>
      <c r="F4" s="11">
        <v>36.081310567605001</v>
      </c>
      <c r="G4" s="11">
        <v>105.10640976191</v>
      </c>
      <c r="H4" s="11">
        <v>6.4893368111822998</v>
      </c>
      <c r="I4" s="11">
        <v>51.350150983905998</v>
      </c>
      <c r="J4" s="11">
        <v>65.737556798339</v>
      </c>
      <c r="K4" s="11">
        <v>50.316697842158</v>
      </c>
      <c r="L4" s="11">
        <v>57.958567736943998</v>
      </c>
      <c r="M4" s="1" t="s">
        <v>19</v>
      </c>
      <c r="U4" s="16">
        <f t="shared" ref="U4:U20" si="0">_xlfn.STDEV.P(B4:S4)</f>
        <v>27.52541014625988</v>
      </c>
      <c r="V4" s="2"/>
    </row>
    <row r="5" spans="1:22" x14ac:dyDescent="0.25">
      <c r="A5" s="4">
        <v>2001</v>
      </c>
      <c r="B5" s="11">
        <v>107.59326982407001</v>
      </c>
      <c r="C5" s="11">
        <v>57.744753079340001</v>
      </c>
      <c r="D5" s="11">
        <v>40.946571861781003</v>
      </c>
      <c r="E5" s="11">
        <v>58.098093458040999</v>
      </c>
      <c r="F5" s="11">
        <v>33.235081848899</v>
      </c>
      <c r="G5" s="11">
        <v>104.72675900192</v>
      </c>
      <c r="H5" s="11">
        <v>6.8909090144245999</v>
      </c>
      <c r="I5" s="11">
        <v>48.683647439878001</v>
      </c>
      <c r="J5" s="11">
        <v>66.354523816110003</v>
      </c>
      <c r="K5" s="11">
        <v>53.416281680807998</v>
      </c>
      <c r="L5" s="11">
        <v>54.162724151142001</v>
      </c>
      <c r="M5" s="11">
        <v>107.08109386704</v>
      </c>
      <c r="U5" s="16">
        <f t="shared" si="0"/>
        <v>29.73058157474772</v>
      </c>
      <c r="V5" s="2"/>
    </row>
    <row r="6" spans="1:22" x14ac:dyDescent="0.25">
      <c r="A6" s="4">
        <v>2002</v>
      </c>
      <c r="B6" s="11">
        <v>104.71232358779</v>
      </c>
      <c r="C6" s="11">
        <v>59.405827211457002</v>
      </c>
      <c r="D6" s="11">
        <v>40.169533815725003</v>
      </c>
      <c r="E6" s="11">
        <v>60.015342550991001</v>
      </c>
      <c r="F6" s="11">
        <v>30.560317238435999</v>
      </c>
      <c r="G6" s="11">
        <v>101.92333899294</v>
      </c>
      <c r="H6" s="11">
        <v>6.7938648399861004</v>
      </c>
      <c r="I6" s="11">
        <v>48.172400055814002</v>
      </c>
      <c r="J6" s="11">
        <v>66.977826998189997</v>
      </c>
      <c r="K6" s="11">
        <v>56.182619102539</v>
      </c>
      <c r="L6" s="11">
        <v>51.268050068865001</v>
      </c>
      <c r="M6" s="11">
        <v>104.86293366613</v>
      </c>
      <c r="U6" s="16">
        <f t="shared" si="0"/>
        <v>29.054354428145036</v>
      </c>
      <c r="V6" s="2"/>
    </row>
    <row r="7" spans="1:22" x14ac:dyDescent="0.25">
      <c r="A7" s="4">
        <v>2003</v>
      </c>
      <c r="B7" s="11">
        <v>101.1148575735</v>
      </c>
      <c r="C7" s="11">
        <v>63.072546935246002</v>
      </c>
      <c r="D7" s="11">
        <v>42.738290811445999</v>
      </c>
      <c r="E7" s="11">
        <v>64.148993732891995</v>
      </c>
      <c r="F7" s="11">
        <v>29.932446362549001</v>
      </c>
      <c r="G7" s="11">
        <v>100.48546460834</v>
      </c>
      <c r="H7" s="11">
        <v>6.8493464538966</v>
      </c>
      <c r="I7" s="11">
        <v>49.306354616703999</v>
      </c>
      <c r="J7" s="11">
        <v>64.896304877375997</v>
      </c>
      <c r="K7" s="11">
        <v>58.652844210695001</v>
      </c>
      <c r="L7" s="11">
        <v>47.640121871079998</v>
      </c>
      <c r="M7" s="11">
        <v>101.45608004248</v>
      </c>
      <c r="U7" s="16">
        <f t="shared" si="0"/>
        <v>27.967036119758699</v>
      </c>
      <c r="V7" s="2"/>
    </row>
    <row r="8" spans="1:22" x14ac:dyDescent="0.25">
      <c r="A8" s="4">
        <v>2004</v>
      </c>
      <c r="B8" s="11">
        <v>96.524734609706002</v>
      </c>
      <c r="C8" s="11">
        <v>64.765834882102993</v>
      </c>
      <c r="D8" s="11">
        <v>42.647829022507999</v>
      </c>
      <c r="E8" s="11">
        <v>65.678411933877001</v>
      </c>
      <c r="F8" s="11">
        <v>28.21666004842</v>
      </c>
      <c r="G8" s="11">
        <v>100.08931462624</v>
      </c>
      <c r="H8" s="11">
        <v>7.2523947937399003</v>
      </c>
      <c r="I8" s="11">
        <v>49.613981780322</v>
      </c>
      <c r="J8" s="11">
        <v>64.848657902696004</v>
      </c>
      <c r="K8" s="11">
        <v>61.989242089732997</v>
      </c>
      <c r="L8" s="11">
        <v>45.261073460101002</v>
      </c>
      <c r="M8" s="11">
        <v>102.87018108984</v>
      </c>
      <c r="U8" s="16">
        <f t="shared" si="0"/>
        <v>27.797248440584859</v>
      </c>
      <c r="V8" s="2"/>
    </row>
    <row r="9" spans="1:22" x14ac:dyDescent="0.25">
      <c r="A9" s="4">
        <v>2005</v>
      </c>
      <c r="B9" s="11">
        <v>94.678631051753001</v>
      </c>
      <c r="C9" s="11">
        <v>66.992341993862993</v>
      </c>
      <c r="D9" s="11">
        <v>39.937464641364997</v>
      </c>
      <c r="E9" s="11">
        <v>67.150946569314002</v>
      </c>
      <c r="F9" s="11">
        <v>26.07923794301</v>
      </c>
      <c r="G9" s="11">
        <v>101.94087369087001</v>
      </c>
      <c r="H9" s="11">
        <v>7.4013272907085996</v>
      </c>
      <c r="I9" s="11">
        <v>48.943107610028001</v>
      </c>
      <c r="J9" s="11">
        <v>68.317489592643994</v>
      </c>
      <c r="K9" s="11">
        <v>67.391899029704007</v>
      </c>
      <c r="L9" s="11">
        <v>42.283845208184999</v>
      </c>
      <c r="M9" s="11">
        <v>107.39201573965001</v>
      </c>
      <c r="U9" s="16">
        <f t="shared" si="0"/>
        <v>29.095831372399559</v>
      </c>
      <c r="V9" s="2"/>
    </row>
    <row r="10" spans="1:22" x14ac:dyDescent="0.25">
      <c r="A10" s="4">
        <v>2006</v>
      </c>
      <c r="B10" s="11">
        <v>91.050103623612003</v>
      </c>
      <c r="C10" s="11">
        <v>66.492593753264003</v>
      </c>
      <c r="D10" s="11">
        <v>38.059485325639997</v>
      </c>
      <c r="E10" s="11">
        <v>64.432162230266997</v>
      </c>
      <c r="F10" s="11">
        <v>23.610312554038</v>
      </c>
      <c r="G10" s="11">
        <v>102.55731291408</v>
      </c>
      <c r="H10" s="11">
        <v>7.7755823996403004</v>
      </c>
      <c r="I10" s="11">
        <v>44.474561991119003</v>
      </c>
      <c r="J10" s="11">
        <v>67.000681416375002</v>
      </c>
      <c r="K10" s="11">
        <v>69.174676253108004</v>
      </c>
      <c r="L10" s="11">
        <v>38.906585586532998</v>
      </c>
      <c r="M10" s="11">
        <v>103.57382196069</v>
      </c>
      <c r="N10" s="1" t="s">
        <v>20</v>
      </c>
      <c r="U10" s="16">
        <f t="shared" si="0"/>
        <v>28.993035795292297</v>
      </c>
      <c r="V10" s="2"/>
    </row>
    <row r="11" spans="1:22" x14ac:dyDescent="0.25">
      <c r="A11" s="4">
        <v>2007</v>
      </c>
      <c r="B11" s="11">
        <v>87.028591984033</v>
      </c>
      <c r="C11" s="11">
        <v>63.660986061761001</v>
      </c>
      <c r="D11" s="11">
        <v>33.992674080748003</v>
      </c>
      <c r="E11" s="11">
        <v>64.394270354170999</v>
      </c>
      <c r="F11" s="11">
        <v>23.901227307983</v>
      </c>
      <c r="G11" s="11">
        <v>99.792004105493007</v>
      </c>
      <c r="H11" s="11">
        <v>7.7116321354317003</v>
      </c>
      <c r="I11" s="11">
        <v>42.376076180536998</v>
      </c>
      <c r="J11" s="11">
        <v>64.740520301052001</v>
      </c>
      <c r="K11" s="11">
        <v>68.439043589305996</v>
      </c>
      <c r="L11" s="11">
        <v>35.510359481388001</v>
      </c>
      <c r="M11" s="11">
        <v>103.10277401749001</v>
      </c>
      <c r="N11" s="11">
        <v>22.829321301981</v>
      </c>
      <c r="O11" s="1" t="s">
        <v>21</v>
      </c>
      <c r="P11" s="1" t="s">
        <v>22</v>
      </c>
      <c r="U11" s="16">
        <f t="shared" si="0"/>
        <v>29.092825135476424</v>
      </c>
      <c r="V11" s="2"/>
    </row>
    <row r="12" spans="1:22" x14ac:dyDescent="0.25">
      <c r="A12" s="4">
        <v>2008</v>
      </c>
      <c r="B12" s="11">
        <v>92.531618398830005</v>
      </c>
      <c r="C12" s="11">
        <v>65.149585828382001</v>
      </c>
      <c r="D12" s="11">
        <v>32.653742434256998</v>
      </c>
      <c r="E12" s="11">
        <v>68.657464238293997</v>
      </c>
      <c r="F12" s="11">
        <v>42.391664315112003</v>
      </c>
      <c r="G12" s="11">
        <v>102.40472701071999</v>
      </c>
      <c r="H12" s="11">
        <v>14.907182534895</v>
      </c>
      <c r="I12" s="11">
        <v>54.466700982379002</v>
      </c>
      <c r="J12" s="11">
        <v>68.417357730869995</v>
      </c>
      <c r="K12" s="11">
        <v>71.666253086783001</v>
      </c>
      <c r="L12" s="11">
        <v>39.398088915765001</v>
      </c>
      <c r="M12" s="11">
        <v>109.41567833382</v>
      </c>
      <c r="N12" s="11">
        <v>21.802999641644998</v>
      </c>
      <c r="O12" s="11">
        <v>62.607253900808999</v>
      </c>
      <c r="P12" s="11">
        <v>45.074466818547997</v>
      </c>
      <c r="Q12" s="1" t="s">
        <v>23</v>
      </c>
      <c r="U12" s="16">
        <f t="shared" si="0"/>
        <v>26.878620185273807</v>
      </c>
      <c r="V12" s="2"/>
    </row>
    <row r="13" spans="1:22" x14ac:dyDescent="0.25">
      <c r="A13" s="4">
        <v>2009</v>
      </c>
      <c r="B13" s="11">
        <v>99.537532147679997</v>
      </c>
      <c r="C13" s="11">
        <v>72.577674085875998</v>
      </c>
      <c r="D13" s="11">
        <v>41.696021635661999</v>
      </c>
      <c r="E13" s="11">
        <v>82.923460701994998</v>
      </c>
      <c r="F13" s="11">
        <v>61.533754592211999</v>
      </c>
      <c r="G13" s="11">
        <v>112.54717149072999</v>
      </c>
      <c r="H13" s="11">
        <v>15.723500060849</v>
      </c>
      <c r="I13" s="11">
        <v>56.492534896525001</v>
      </c>
      <c r="J13" s="11">
        <v>79.579824464257001</v>
      </c>
      <c r="K13" s="11">
        <v>83.609401088176995</v>
      </c>
      <c r="L13" s="11">
        <v>52.703693519867002</v>
      </c>
      <c r="M13" s="11">
        <v>126.74480284928001</v>
      </c>
      <c r="N13" s="11">
        <v>34.637589793784997</v>
      </c>
      <c r="O13" s="11">
        <v>67.648073831641995</v>
      </c>
      <c r="P13" s="11">
        <v>53.805514019942997</v>
      </c>
      <c r="Q13" s="11">
        <v>35.892882245442998</v>
      </c>
      <c r="U13" s="16">
        <f t="shared" si="0"/>
        <v>28.748049488464286</v>
      </c>
      <c r="V13" s="2"/>
    </row>
    <row r="14" spans="1:22" x14ac:dyDescent="0.25">
      <c r="A14" s="4">
        <v>2010</v>
      </c>
      <c r="B14" s="11">
        <v>99.720898384004002</v>
      </c>
      <c r="C14" s="11">
        <v>80.943350154648002</v>
      </c>
      <c r="D14" s="11">
        <v>47.119129346244002</v>
      </c>
      <c r="E14" s="11">
        <v>85.119648372938997</v>
      </c>
      <c r="F14" s="11">
        <v>86.075412242851996</v>
      </c>
      <c r="G14" s="11">
        <v>115.41294747194</v>
      </c>
      <c r="H14" s="11">
        <v>19.785802109622999</v>
      </c>
      <c r="I14" s="11">
        <v>59.339806686175002</v>
      </c>
      <c r="J14" s="11">
        <v>82.417665495311994</v>
      </c>
      <c r="K14" s="11">
        <v>96.183371992562002</v>
      </c>
      <c r="L14" s="11">
        <v>60.064564011712001</v>
      </c>
      <c r="M14" s="11">
        <v>146.2498506842</v>
      </c>
      <c r="N14" s="11">
        <v>38.362701503899999</v>
      </c>
      <c r="O14" s="11">
        <v>67.460776659966996</v>
      </c>
      <c r="P14" s="11">
        <v>56.281536052934001</v>
      </c>
      <c r="Q14" s="11">
        <v>40.700561727919997</v>
      </c>
      <c r="R14" s="1" t="s">
        <v>24</v>
      </c>
      <c r="U14" s="16">
        <f t="shared" si="0"/>
        <v>30.906356016083222</v>
      </c>
      <c r="V14" s="2"/>
    </row>
    <row r="15" spans="1:22" x14ac:dyDescent="0.25">
      <c r="A15" s="4">
        <v>2011</v>
      </c>
      <c r="B15" s="11">
        <v>102.59293550370001</v>
      </c>
      <c r="C15" s="11">
        <v>78.614045991298994</v>
      </c>
      <c r="D15" s="11">
        <v>48.504280006919998</v>
      </c>
      <c r="E15" s="11">
        <v>87.792650260963995</v>
      </c>
      <c r="F15" s="11">
        <v>110.3906509103</v>
      </c>
      <c r="G15" s="11">
        <v>116.52209121316</v>
      </c>
      <c r="H15" s="11">
        <v>18.703057598124001</v>
      </c>
      <c r="I15" s="11">
        <v>61.633555182610003</v>
      </c>
      <c r="J15" s="11">
        <v>82.178147330447004</v>
      </c>
      <c r="K15" s="11">
        <v>111.38974202765</v>
      </c>
      <c r="L15" s="11">
        <v>69.459658890802004</v>
      </c>
      <c r="M15" s="11">
        <v>172.09617976225999</v>
      </c>
      <c r="N15" s="11">
        <v>46.626897547993003</v>
      </c>
      <c r="O15" s="11">
        <v>70.142669307971005</v>
      </c>
      <c r="P15" s="11">
        <v>65.715315292257003</v>
      </c>
      <c r="Q15" s="11">
        <v>43.156460966879997</v>
      </c>
      <c r="R15" s="11">
        <v>6.0668479529469996</v>
      </c>
      <c r="U15" s="16">
        <f t="shared" si="0"/>
        <v>38.701908173428613</v>
      </c>
      <c r="V15" s="2"/>
    </row>
    <row r="16" spans="1:22" x14ac:dyDescent="0.25">
      <c r="A16" s="4">
        <v>2012</v>
      </c>
      <c r="B16" s="11">
        <v>104.33341935484</v>
      </c>
      <c r="C16" s="11">
        <v>79.841711803818001</v>
      </c>
      <c r="D16" s="11">
        <v>53.909742086470999</v>
      </c>
      <c r="E16" s="11">
        <v>90.683487555159005</v>
      </c>
      <c r="F16" s="11">
        <v>119.73113804545</v>
      </c>
      <c r="G16" s="11">
        <v>123.36037166862999</v>
      </c>
      <c r="H16" s="11">
        <v>21.720117609454</v>
      </c>
      <c r="I16" s="11">
        <v>66.303606524852995</v>
      </c>
      <c r="J16" s="11">
        <v>81.622046552206001</v>
      </c>
      <c r="K16" s="11">
        <v>126.22240270911</v>
      </c>
      <c r="L16" s="11">
        <v>85.736601222332993</v>
      </c>
      <c r="M16" s="11">
        <v>159.58609652518001</v>
      </c>
      <c r="N16" s="11">
        <v>53.786301734388999</v>
      </c>
      <c r="O16" s="11">
        <v>67.762842025854994</v>
      </c>
      <c r="P16" s="11">
        <v>79.666430365783</v>
      </c>
      <c r="Q16" s="11">
        <v>52.164817147981999</v>
      </c>
      <c r="R16" s="11">
        <v>9.7329828961392995</v>
      </c>
      <c r="U16" s="16">
        <f t="shared" si="0"/>
        <v>37.156026992106931</v>
      </c>
      <c r="V16" s="2"/>
    </row>
    <row r="17" spans="1:22" x14ac:dyDescent="0.25">
      <c r="A17" s="4">
        <v>2013</v>
      </c>
      <c r="B17" s="11">
        <v>105.45087054374</v>
      </c>
      <c r="C17" s="11">
        <v>77.369331691575994</v>
      </c>
      <c r="D17" s="11">
        <v>56.458037851667001</v>
      </c>
      <c r="E17" s="11">
        <v>93.496957342279003</v>
      </c>
      <c r="F17" s="11">
        <v>119.59908896480999</v>
      </c>
      <c r="G17" s="11">
        <v>129.01993020066999</v>
      </c>
      <c r="H17" s="11">
        <v>23.685251852712</v>
      </c>
      <c r="I17" s="11">
        <v>67.796913969862999</v>
      </c>
      <c r="J17" s="11">
        <v>80.984627838208993</v>
      </c>
      <c r="K17" s="11">
        <v>129.03956262227001</v>
      </c>
      <c r="L17" s="11">
        <v>95.450673837102997</v>
      </c>
      <c r="M17" s="11">
        <v>177.94568622892001</v>
      </c>
      <c r="N17" s="11">
        <v>70.379313009116999</v>
      </c>
      <c r="O17" s="11">
        <v>68.389371977831999</v>
      </c>
      <c r="P17" s="11">
        <v>102.61367658003</v>
      </c>
      <c r="Q17" s="11">
        <v>54.739260453716</v>
      </c>
      <c r="R17" s="11">
        <v>10.160953904457999</v>
      </c>
      <c r="S17" s="1" t="s">
        <v>25</v>
      </c>
      <c r="U17" s="16">
        <f t="shared" si="0"/>
        <v>39.523382308893687</v>
      </c>
      <c r="V17" s="2"/>
    </row>
    <row r="18" spans="1:22" x14ac:dyDescent="0.25">
      <c r="A18" s="4">
        <v>2014</v>
      </c>
      <c r="B18" s="11">
        <v>106.79910464466001</v>
      </c>
      <c r="C18" s="11">
        <v>74.749272797334996</v>
      </c>
      <c r="D18" s="11">
        <v>60.200166934416998</v>
      </c>
      <c r="E18" s="11">
        <v>94.984701591397993</v>
      </c>
      <c r="F18" s="11">
        <v>104.6911927503</v>
      </c>
      <c r="G18" s="11">
        <v>131.78460354612</v>
      </c>
      <c r="H18" s="11">
        <v>22.663018148576999</v>
      </c>
      <c r="I18" s="11">
        <v>67.965243254982994</v>
      </c>
      <c r="J18" s="11">
        <v>83.758527676179</v>
      </c>
      <c r="K18" s="11">
        <v>130.59268854530001</v>
      </c>
      <c r="L18" s="11">
        <v>100.36650334354999</v>
      </c>
      <c r="M18" s="11">
        <v>180.21169174279001</v>
      </c>
      <c r="N18" s="11">
        <v>80.340237512261993</v>
      </c>
      <c r="O18" s="11">
        <v>63.815446890183999</v>
      </c>
      <c r="P18" s="11">
        <v>107.47473630999001</v>
      </c>
      <c r="Q18" s="11">
        <v>53.523622021373001</v>
      </c>
      <c r="R18" s="11">
        <v>10.666637580129001</v>
      </c>
      <c r="S18" s="11">
        <v>38.477249967440002</v>
      </c>
      <c r="T18" s="1" t="s">
        <v>27</v>
      </c>
      <c r="U18" s="16">
        <f t="shared" si="0"/>
        <v>40.186727461300734</v>
      </c>
      <c r="V18" s="2"/>
    </row>
    <row r="19" spans="1:22" x14ac:dyDescent="0.25">
      <c r="A19" s="4">
        <v>2015</v>
      </c>
      <c r="B19" s="11">
        <v>105.96000350846001</v>
      </c>
      <c r="C19" s="11">
        <v>71.033134558835997</v>
      </c>
      <c r="D19" s="11">
        <v>63.565337973905002</v>
      </c>
      <c r="E19" s="11">
        <v>95.764233952210006</v>
      </c>
      <c r="F19" s="11">
        <v>77.056289466844007</v>
      </c>
      <c r="G19" s="11">
        <v>131.51137918327001</v>
      </c>
      <c r="H19" s="11">
        <v>21.969064467898001</v>
      </c>
      <c r="I19" s="11">
        <v>64.583580239868994</v>
      </c>
      <c r="J19" s="11">
        <v>84.316790578159001</v>
      </c>
      <c r="K19" s="11">
        <v>128.77032363768001</v>
      </c>
      <c r="L19" s="11">
        <v>99.438512756505006</v>
      </c>
      <c r="M19" s="11">
        <v>178.77909614774001</v>
      </c>
      <c r="N19" s="11">
        <v>82.621547715299002</v>
      </c>
      <c r="O19" s="11">
        <v>58.741470588081</v>
      </c>
      <c r="P19" s="11">
        <v>107.49765870250999</v>
      </c>
      <c r="Q19" s="11">
        <v>52.340791214808</v>
      </c>
      <c r="R19" s="11">
        <v>10.001130840396</v>
      </c>
      <c r="S19" s="11">
        <v>34.939432768364</v>
      </c>
      <c r="T19" s="11">
        <v>42.588579810669998</v>
      </c>
      <c r="U19" s="16">
        <f t="shared" si="0"/>
        <v>40.094681565453904</v>
      </c>
      <c r="V19" s="2"/>
    </row>
    <row r="20" spans="1:22" x14ac:dyDescent="0.25">
      <c r="A20" s="4">
        <v>2016</v>
      </c>
      <c r="B20" s="11">
        <v>105.71282691326</v>
      </c>
      <c r="C20" s="11">
        <v>68.224105850734006</v>
      </c>
      <c r="D20" s="11">
        <v>63.025258492408</v>
      </c>
      <c r="E20" s="11">
        <v>96.574163349195999</v>
      </c>
      <c r="F20" s="11">
        <v>72.898962073527002</v>
      </c>
      <c r="G20" s="11">
        <v>132.04123385064</v>
      </c>
      <c r="H20" s="11">
        <v>20.799476272859</v>
      </c>
      <c r="I20" s="11">
        <v>61.796137714708003</v>
      </c>
      <c r="J20" s="11">
        <v>83.702797845098999</v>
      </c>
      <c r="K20" s="11">
        <v>129.90063290456999</v>
      </c>
      <c r="L20" s="11">
        <v>98.988228662466994</v>
      </c>
      <c r="M20" s="11">
        <v>183.45292567752</v>
      </c>
      <c r="N20" s="11">
        <v>78.562327274167004</v>
      </c>
      <c r="O20" s="11">
        <v>56.201601066595998</v>
      </c>
      <c r="P20" s="11">
        <v>107.14633994758</v>
      </c>
      <c r="Q20" s="11">
        <v>51.819074622415002</v>
      </c>
      <c r="R20" s="11">
        <v>9.4168777161741009</v>
      </c>
      <c r="S20" s="11">
        <v>39.241350475441998</v>
      </c>
      <c r="T20" s="11">
        <v>40.177871796795003</v>
      </c>
      <c r="U20" s="16">
        <f t="shared" si="0"/>
        <v>40.991826502478908</v>
      </c>
      <c r="V20" s="2"/>
    </row>
    <row r="21" spans="1:22" x14ac:dyDescent="0.25">
      <c r="A21" s="4">
        <v>2017</v>
      </c>
      <c r="B21" s="9" t="s">
        <v>49</v>
      </c>
      <c r="C21" s="9" t="s">
        <v>49</v>
      </c>
      <c r="D21" s="9" t="s">
        <v>49</v>
      </c>
      <c r="E21" s="9" t="s">
        <v>49</v>
      </c>
      <c r="F21" s="9" t="s">
        <v>49</v>
      </c>
      <c r="G21" s="9" t="s">
        <v>49</v>
      </c>
      <c r="H21" s="9" t="s">
        <v>49</v>
      </c>
      <c r="I21" s="9" t="s">
        <v>49</v>
      </c>
      <c r="J21" s="9" t="s">
        <v>49</v>
      </c>
      <c r="K21" s="9" t="s">
        <v>49</v>
      </c>
      <c r="L21" s="9" t="s">
        <v>49</v>
      </c>
      <c r="M21" s="9" t="s">
        <v>49</v>
      </c>
      <c r="N21" s="9" t="s">
        <v>49</v>
      </c>
      <c r="O21" s="9" t="s">
        <v>49</v>
      </c>
      <c r="P21" s="9" t="s">
        <v>49</v>
      </c>
      <c r="Q21" s="9" t="s">
        <v>49</v>
      </c>
      <c r="R21" s="9" t="s">
        <v>49</v>
      </c>
      <c r="S21" s="9" t="s">
        <v>49</v>
      </c>
      <c r="T21" s="9" t="s">
        <v>49</v>
      </c>
      <c r="U21" s="2"/>
      <c r="V21" s="2"/>
    </row>
    <row r="22" spans="1:22" x14ac:dyDescent="0.25">
      <c r="A22" s="5">
        <v>2018</v>
      </c>
      <c r="B22" s="6" t="s">
        <v>49</v>
      </c>
      <c r="C22" s="6" t="s">
        <v>49</v>
      </c>
      <c r="D22" s="6" t="s">
        <v>49</v>
      </c>
      <c r="E22" s="6" t="s">
        <v>49</v>
      </c>
      <c r="F22" s="6" t="s">
        <v>49</v>
      </c>
      <c r="G22" s="6" t="s">
        <v>49</v>
      </c>
      <c r="H22" s="6" t="s">
        <v>49</v>
      </c>
      <c r="I22" s="6" t="s">
        <v>49</v>
      </c>
      <c r="J22" s="6" t="s">
        <v>49</v>
      </c>
      <c r="K22" s="6" t="s">
        <v>49</v>
      </c>
      <c r="L22" s="6" t="s">
        <v>49</v>
      </c>
      <c r="M22" s="6" t="s">
        <v>49</v>
      </c>
      <c r="N22" s="6" t="s">
        <v>49</v>
      </c>
      <c r="O22" s="6" t="s">
        <v>49</v>
      </c>
      <c r="P22" s="6" t="s">
        <v>49</v>
      </c>
      <c r="Q22" s="6" t="s">
        <v>49</v>
      </c>
      <c r="R22" s="6" t="s">
        <v>49</v>
      </c>
      <c r="S22" s="6" t="s">
        <v>49</v>
      </c>
      <c r="T22" s="6" t="s">
        <v>49</v>
      </c>
      <c r="U22" s="2"/>
      <c r="V22" s="2"/>
    </row>
    <row r="23" spans="1:22" ht="18.75" x14ac:dyDescent="0.3">
      <c r="A23" s="13" t="s">
        <v>50</v>
      </c>
      <c r="T23" s="46" t="s">
        <v>65</v>
      </c>
      <c r="U23" s="40">
        <f>AVERAGE(U3:U22)</f>
        <v>32.256008486764287</v>
      </c>
      <c r="V23" s="41">
        <f>U23/B91/100</f>
        <v>0.41504306675623481</v>
      </c>
    </row>
    <row r="24" spans="1:22" ht="23.25" x14ac:dyDescent="0.35">
      <c r="A24" s="38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2" ht="45" customHeight="1" x14ac:dyDescent="0.5">
      <c r="A25" s="8" t="s">
        <v>26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0</v>
      </c>
      <c r="L25" s="3" t="s">
        <v>10</v>
      </c>
      <c r="M25" s="3" t="s">
        <v>11</v>
      </c>
      <c r="N25" s="3" t="s">
        <v>12</v>
      </c>
      <c r="O25" s="3" t="s">
        <v>13</v>
      </c>
      <c r="P25" s="3" t="s">
        <v>14</v>
      </c>
      <c r="Q25" s="3" t="s">
        <v>15</v>
      </c>
      <c r="R25" s="3" t="s">
        <v>16</v>
      </c>
      <c r="S25" s="3" t="s">
        <v>17</v>
      </c>
      <c r="T25" s="3" t="s">
        <v>18</v>
      </c>
      <c r="U25" s="15" t="s">
        <v>55</v>
      </c>
    </row>
    <row r="26" spans="1:22" x14ac:dyDescent="0.25">
      <c r="A26" s="4">
        <v>1999</v>
      </c>
      <c r="B26" s="9">
        <v>260.53800000000001</v>
      </c>
      <c r="C26" s="9">
        <v>2202.7919999999999</v>
      </c>
      <c r="D26" s="9">
        <v>135.4</v>
      </c>
      <c r="E26" s="9">
        <v>1494.5709999999999</v>
      </c>
      <c r="F26" s="9">
        <v>98.825999999999993</v>
      </c>
      <c r="G26" s="9">
        <v>1250.171</v>
      </c>
      <c r="H26" s="9">
        <v>21.172999999999998</v>
      </c>
      <c r="I26" s="9">
        <v>447.47399999999999</v>
      </c>
      <c r="J26" s="9">
        <v>217.46600000000001</v>
      </c>
      <c r="K26" s="9">
        <v>127.63</v>
      </c>
      <c r="L26" s="9">
        <v>634.36900000000003</v>
      </c>
      <c r="U26">
        <f>SUM(B26:T26)</f>
        <v>6890.41</v>
      </c>
    </row>
    <row r="27" spans="1:22" x14ac:dyDescent="0.25">
      <c r="A27" s="4">
        <v>2000</v>
      </c>
      <c r="B27" s="9">
        <v>238.55500000000001</v>
      </c>
      <c r="C27" s="9">
        <v>1955.2829999999999</v>
      </c>
      <c r="D27" s="9">
        <v>125.883</v>
      </c>
      <c r="E27" s="9">
        <v>1365.972</v>
      </c>
      <c r="F27" s="9">
        <v>100.12</v>
      </c>
      <c r="G27" s="9">
        <v>1144.8800000000001</v>
      </c>
      <c r="H27" s="9">
        <v>21.321999999999999</v>
      </c>
      <c r="I27" s="9">
        <v>417.58100000000002</v>
      </c>
      <c r="J27" s="9">
        <v>197.33799999999999</v>
      </c>
      <c r="K27" s="9">
        <v>118.682</v>
      </c>
      <c r="L27" s="9">
        <v>597.03</v>
      </c>
      <c r="M27" s="1" t="s">
        <v>19</v>
      </c>
      <c r="U27">
        <f t="shared" ref="U27:U45" si="1">SUM(B27:T27)</f>
        <v>6282.6459999999988</v>
      </c>
    </row>
    <row r="28" spans="1:22" x14ac:dyDescent="0.25">
      <c r="A28" s="4">
        <v>2001</v>
      </c>
      <c r="B28" s="9">
        <v>238.00399999999999</v>
      </c>
      <c r="C28" s="9">
        <v>1951.98</v>
      </c>
      <c r="D28" s="9">
        <v>129.33799999999999</v>
      </c>
      <c r="E28" s="9">
        <v>1377.405</v>
      </c>
      <c r="F28" s="9">
        <v>109.18899999999999</v>
      </c>
      <c r="G28" s="9">
        <v>1163.1110000000001</v>
      </c>
      <c r="H28" s="9">
        <v>21.286999999999999</v>
      </c>
      <c r="I28" s="9">
        <v>431.50799999999998</v>
      </c>
      <c r="J28" s="9">
        <v>197.47300000000001</v>
      </c>
      <c r="K28" s="9">
        <v>121.629</v>
      </c>
      <c r="L28" s="9">
        <v>626.40300000000002</v>
      </c>
      <c r="M28" s="9">
        <v>136.28399999999999</v>
      </c>
      <c r="U28">
        <f t="shared" si="1"/>
        <v>6503.6109999999999</v>
      </c>
    </row>
    <row r="29" spans="1:22" x14ac:dyDescent="0.25">
      <c r="A29" s="4">
        <v>2002</v>
      </c>
      <c r="B29" s="9">
        <v>259.66199999999998</v>
      </c>
      <c r="C29" s="9">
        <v>2085.5650000000001</v>
      </c>
      <c r="D29" s="9">
        <v>139.98400000000001</v>
      </c>
      <c r="E29" s="9">
        <v>1498.9069999999999</v>
      </c>
      <c r="F29" s="9">
        <v>128.333</v>
      </c>
      <c r="G29" s="9">
        <v>1270.4280000000001</v>
      </c>
      <c r="H29" s="9">
        <v>23.689</v>
      </c>
      <c r="I29" s="9">
        <v>473.072</v>
      </c>
      <c r="J29" s="9">
        <v>214.03800000000001</v>
      </c>
      <c r="K29" s="9">
        <v>134.64400000000001</v>
      </c>
      <c r="L29" s="9">
        <v>707.32600000000002</v>
      </c>
      <c r="M29" s="9">
        <v>154.30699999999999</v>
      </c>
      <c r="U29">
        <f>SUM(B29:T29)</f>
        <v>7089.9549999999999</v>
      </c>
    </row>
    <row r="30" spans="1:22" x14ac:dyDescent="0.25">
      <c r="A30" s="4">
        <v>2003</v>
      </c>
      <c r="B30" s="9">
        <v>319.55200000000002</v>
      </c>
      <c r="C30" s="9">
        <v>2510.0430000000001</v>
      </c>
      <c r="D30" s="9">
        <v>171.36500000000001</v>
      </c>
      <c r="E30" s="9">
        <v>1843.646</v>
      </c>
      <c r="F30" s="9">
        <v>164.553</v>
      </c>
      <c r="G30" s="9">
        <v>1572.348</v>
      </c>
      <c r="H30" s="9">
        <v>29.608000000000001</v>
      </c>
      <c r="I30" s="9">
        <v>579.78800000000001</v>
      </c>
      <c r="J30" s="9">
        <v>262.14600000000002</v>
      </c>
      <c r="K30" s="9">
        <v>165.24799999999999</v>
      </c>
      <c r="L30" s="9">
        <v>908.41300000000001</v>
      </c>
      <c r="M30" s="9">
        <v>202.27199999999999</v>
      </c>
      <c r="U30">
        <f t="shared" si="1"/>
        <v>8728.982</v>
      </c>
    </row>
    <row r="31" spans="1:22" x14ac:dyDescent="0.25">
      <c r="A31" s="4">
        <v>2004</v>
      </c>
      <c r="B31" s="9">
        <v>371.27499999999998</v>
      </c>
      <c r="C31" s="9">
        <v>2822.2049999999999</v>
      </c>
      <c r="D31" s="9">
        <v>196.97499999999999</v>
      </c>
      <c r="E31" s="9">
        <v>2117.9639999999999</v>
      </c>
      <c r="F31" s="9">
        <v>194.065</v>
      </c>
      <c r="G31" s="9">
        <v>1800.203</v>
      </c>
      <c r="H31" s="9">
        <v>34.722000000000001</v>
      </c>
      <c r="I31" s="9">
        <v>657.86199999999997</v>
      </c>
      <c r="J31" s="9">
        <v>301.22000000000003</v>
      </c>
      <c r="K31" s="9">
        <v>189.386</v>
      </c>
      <c r="L31" s="9">
        <v>1070.6780000000001</v>
      </c>
      <c r="M31" s="9">
        <v>240.774</v>
      </c>
      <c r="U31">
        <f t="shared" si="1"/>
        <v>9997.3289999999979</v>
      </c>
    </row>
    <row r="32" spans="1:22" x14ac:dyDescent="0.25">
      <c r="A32" s="4">
        <v>2005</v>
      </c>
      <c r="B32" s="9">
        <v>387.99200000000002</v>
      </c>
      <c r="C32" s="9">
        <v>2866.0459999999998</v>
      </c>
      <c r="D32" s="9">
        <v>204.767</v>
      </c>
      <c r="E32" s="9">
        <v>2199.6840000000002</v>
      </c>
      <c r="F32" s="9">
        <v>211.989</v>
      </c>
      <c r="G32" s="9">
        <v>1855.664</v>
      </c>
      <c r="H32" s="9">
        <v>37.408000000000001</v>
      </c>
      <c r="I32" s="9">
        <v>686.202</v>
      </c>
      <c r="J32" s="9">
        <v>316.48599999999999</v>
      </c>
      <c r="K32" s="9">
        <v>197.624</v>
      </c>
      <c r="L32" s="9">
        <v>1159.1510000000001</v>
      </c>
      <c r="M32" s="9">
        <v>248.184</v>
      </c>
      <c r="U32">
        <f t="shared" si="1"/>
        <v>10371.196999999998</v>
      </c>
    </row>
    <row r="33" spans="1:21" x14ac:dyDescent="0.25">
      <c r="A33" s="4">
        <v>2006</v>
      </c>
      <c r="B33" s="9">
        <v>410.15699999999998</v>
      </c>
      <c r="C33" s="9">
        <v>3004.953</v>
      </c>
      <c r="D33" s="9">
        <v>216.733</v>
      </c>
      <c r="E33" s="9">
        <v>2320.5300000000002</v>
      </c>
      <c r="F33" s="9">
        <v>232.29599999999999</v>
      </c>
      <c r="G33" s="9">
        <v>1944.2550000000001</v>
      </c>
      <c r="H33" s="9">
        <v>42.45</v>
      </c>
      <c r="I33" s="9">
        <v>733.95299999999997</v>
      </c>
      <c r="J33" s="9">
        <v>336.279</v>
      </c>
      <c r="K33" s="9">
        <v>208.74100000000001</v>
      </c>
      <c r="L33" s="9">
        <v>1265.607</v>
      </c>
      <c r="M33" s="9">
        <v>273.54700000000003</v>
      </c>
      <c r="N33" s="1" t="s">
        <v>20</v>
      </c>
      <c r="U33">
        <f t="shared" si="1"/>
        <v>10989.501000000002</v>
      </c>
    </row>
    <row r="34" spans="1:21" x14ac:dyDescent="0.25">
      <c r="A34" s="4">
        <v>2007</v>
      </c>
      <c r="B34" s="9">
        <v>472.47500000000002</v>
      </c>
      <c r="C34" s="9">
        <v>3444.723</v>
      </c>
      <c r="D34" s="9">
        <v>255.739</v>
      </c>
      <c r="E34" s="9">
        <v>2660.8969999999999</v>
      </c>
      <c r="F34" s="9">
        <v>270.3</v>
      </c>
      <c r="G34" s="9">
        <v>2206.1080000000002</v>
      </c>
      <c r="H34" s="9">
        <v>50.959000000000003</v>
      </c>
      <c r="I34" s="9">
        <v>848.65599999999995</v>
      </c>
      <c r="J34" s="9">
        <v>389.23</v>
      </c>
      <c r="K34" s="9">
        <v>240.50200000000001</v>
      </c>
      <c r="L34" s="9">
        <v>1481.393</v>
      </c>
      <c r="M34" s="9">
        <v>318.94</v>
      </c>
      <c r="N34" s="9">
        <v>48.167000000000002</v>
      </c>
      <c r="O34" s="1" t="s">
        <v>21</v>
      </c>
      <c r="P34" s="1" t="s">
        <v>22</v>
      </c>
      <c r="U34">
        <f t="shared" si="1"/>
        <v>12688.089</v>
      </c>
    </row>
    <row r="35" spans="1:21" x14ac:dyDescent="0.25">
      <c r="A35" s="4">
        <v>2008</v>
      </c>
      <c r="B35" s="9">
        <v>521.08399999999995</v>
      </c>
      <c r="C35" s="9">
        <v>3770.15</v>
      </c>
      <c r="D35" s="9">
        <v>285.08699999999999</v>
      </c>
      <c r="E35" s="9">
        <v>2932.2150000000001</v>
      </c>
      <c r="F35" s="9">
        <v>276.334</v>
      </c>
      <c r="G35" s="9">
        <v>2402.0619999999999</v>
      </c>
      <c r="H35" s="9">
        <v>56.113999999999997</v>
      </c>
      <c r="I35" s="9">
        <v>952.49099999999999</v>
      </c>
      <c r="J35" s="9">
        <v>432.334</v>
      </c>
      <c r="K35" s="9">
        <v>263.25</v>
      </c>
      <c r="L35" s="9">
        <v>1642.7650000000001</v>
      </c>
      <c r="M35" s="9">
        <v>356.14</v>
      </c>
      <c r="N35" s="9">
        <v>55.853000000000002</v>
      </c>
      <c r="O35" s="9">
        <v>9.02</v>
      </c>
      <c r="P35" s="9">
        <v>27.972000000000001</v>
      </c>
      <c r="Q35" s="1" t="s">
        <v>23</v>
      </c>
      <c r="U35">
        <f t="shared" si="1"/>
        <v>13982.870999999999</v>
      </c>
    </row>
    <row r="36" spans="1:21" x14ac:dyDescent="0.25">
      <c r="A36" s="4">
        <v>2009</v>
      </c>
      <c r="B36" s="9">
        <v>485.78100000000001</v>
      </c>
      <c r="C36" s="9">
        <v>3426.672</v>
      </c>
      <c r="D36" s="9">
        <v>252.137</v>
      </c>
      <c r="E36" s="9">
        <v>2697.0439999999999</v>
      </c>
      <c r="F36" s="9">
        <v>236.898</v>
      </c>
      <c r="G36" s="9">
        <v>2190.6999999999998</v>
      </c>
      <c r="H36" s="9">
        <v>51.500999999999998</v>
      </c>
      <c r="I36" s="9">
        <v>870.27800000000002</v>
      </c>
      <c r="J36" s="9">
        <v>401.18700000000001</v>
      </c>
      <c r="K36" s="9">
        <v>244.364</v>
      </c>
      <c r="L36" s="9">
        <v>1502.9010000000001</v>
      </c>
      <c r="M36" s="9">
        <v>330.83699999999999</v>
      </c>
      <c r="N36" s="9">
        <v>50.372</v>
      </c>
      <c r="O36" s="9">
        <v>8.5500000000000007</v>
      </c>
      <c r="P36" s="9">
        <v>26.009</v>
      </c>
      <c r="Q36" s="9">
        <v>89.171000000000006</v>
      </c>
      <c r="U36">
        <f t="shared" si="1"/>
        <v>12864.401999999998</v>
      </c>
    </row>
    <row r="37" spans="1:21" x14ac:dyDescent="0.25">
      <c r="A37" s="4">
        <v>2010</v>
      </c>
      <c r="B37" s="9">
        <v>484.44900000000001</v>
      </c>
      <c r="C37" s="9">
        <v>3423.4659999999999</v>
      </c>
      <c r="D37" s="9">
        <v>248.262</v>
      </c>
      <c r="E37" s="9">
        <v>2647.5369999999998</v>
      </c>
      <c r="F37" s="9">
        <v>222.52799999999999</v>
      </c>
      <c r="G37" s="9">
        <v>2129.02</v>
      </c>
      <c r="H37" s="9">
        <v>53.311999999999998</v>
      </c>
      <c r="I37" s="9">
        <v>848.13300000000004</v>
      </c>
      <c r="J37" s="9">
        <v>392.62299999999999</v>
      </c>
      <c r="K37" s="9">
        <v>238.74799999999999</v>
      </c>
      <c r="L37" s="9">
        <v>1434.2860000000001</v>
      </c>
      <c r="M37" s="9">
        <v>299.91899999999998</v>
      </c>
      <c r="N37" s="9">
        <v>48.103000000000002</v>
      </c>
      <c r="O37" s="9">
        <v>8.7569999999999997</v>
      </c>
      <c r="P37" s="9">
        <v>25.606999999999999</v>
      </c>
      <c r="Q37" s="9">
        <v>89.668000000000006</v>
      </c>
      <c r="R37" s="1" t="s">
        <v>24</v>
      </c>
      <c r="U37">
        <f t="shared" si="1"/>
        <v>12594.417999999998</v>
      </c>
    </row>
    <row r="38" spans="1:21" x14ac:dyDescent="0.25">
      <c r="A38" s="4">
        <v>2011</v>
      </c>
      <c r="B38" s="9">
        <v>527.49199999999996</v>
      </c>
      <c r="C38" s="9">
        <v>3761.1419999999998</v>
      </c>
      <c r="D38" s="9">
        <v>273.92500000000001</v>
      </c>
      <c r="E38" s="9">
        <v>2864.03</v>
      </c>
      <c r="F38" s="9">
        <v>238.08099999999999</v>
      </c>
      <c r="G38" s="9">
        <v>2278.3760000000002</v>
      </c>
      <c r="H38" s="9">
        <v>60.06</v>
      </c>
      <c r="I38" s="9">
        <v>904.91499999999996</v>
      </c>
      <c r="J38" s="9">
        <v>431.51499999999999</v>
      </c>
      <c r="K38" s="9">
        <v>245.12</v>
      </c>
      <c r="L38" s="9">
        <v>1489.431</v>
      </c>
      <c r="M38" s="9">
        <v>288.06200000000001</v>
      </c>
      <c r="N38" s="9">
        <v>51.338000000000001</v>
      </c>
      <c r="O38" s="9">
        <v>9.5169999999999995</v>
      </c>
      <c r="P38" s="9">
        <v>27.454000000000001</v>
      </c>
      <c r="Q38" s="9">
        <v>98.271000000000001</v>
      </c>
      <c r="R38" s="9">
        <v>23.190999999999999</v>
      </c>
      <c r="U38">
        <f t="shared" si="1"/>
        <v>13571.920000000002</v>
      </c>
    </row>
    <row r="39" spans="1:21" x14ac:dyDescent="0.25">
      <c r="A39" s="4">
        <v>2012</v>
      </c>
      <c r="B39" s="9">
        <v>498.16</v>
      </c>
      <c r="C39" s="9">
        <v>3545.9459999999999</v>
      </c>
      <c r="D39" s="9">
        <v>256.84899999999999</v>
      </c>
      <c r="E39" s="9">
        <v>2685.3110000000001</v>
      </c>
      <c r="F39" s="9">
        <v>225.13300000000001</v>
      </c>
      <c r="G39" s="9">
        <v>2073.971</v>
      </c>
      <c r="H39" s="9">
        <v>56.709000000000003</v>
      </c>
      <c r="I39" s="9">
        <v>839.43600000000004</v>
      </c>
      <c r="J39" s="9">
        <v>409.65199999999999</v>
      </c>
      <c r="K39" s="9">
        <v>216.488</v>
      </c>
      <c r="L39" s="9">
        <v>1336.759</v>
      </c>
      <c r="M39" s="9">
        <v>245.80699999999999</v>
      </c>
      <c r="N39" s="9">
        <v>46.378</v>
      </c>
      <c r="O39" s="9">
        <v>9.2149999999999999</v>
      </c>
      <c r="P39" s="9">
        <v>25.055</v>
      </c>
      <c r="Q39" s="9">
        <v>93.465999999999994</v>
      </c>
      <c r="R39" s="9">
        <v>23.056999999999999</v>
      </c>
      <c r="U39">
        <f t="shared" si="1"/>
        <v>12587.392000000002</v>
      </c>
    </row>
    <row r="40" spans="1:21" x14ac:dyDescent="0.25">
      <c r="A40" s="4">
        <v>2013</v>
      </c>
      <c r="B40" s="9">
        <v>521.09</v>
      </c>
      <c r="C40" s="9">
        <v>3753.6869999999999</v>
      </c>
      <c r="D40" s="9">
        <v>270.065</v>
      </c>
      <c r="E40" s="9">
        <v>2811.9569999999999</v>
      </c>
      <c r="F40" s="9">
        <v>238.69900000000001</v>
      </c>
      <c r="G40" s="9">
        <v>2131.1590000000001</v>
      </c>
      <c r="H40" s="9">
        <v>61.759</v>
      </c>
      <c r="I40" s="9">
        <v>877.19799999999998</v>
      </c>
      <c r="J40" s="9">
        <v>430.20299999999997</v>
      </c>
      <c r="K40" s="9">
        <v>226.14400000000001</v>
      </c>
      <c r="L40" s="9">
        <v>1362.28</v>
      </c>
      <c r="M40" s="9">
        <v>239.93700000000001</v>
      </c>
      <c r="N40" s="9">
        <v>48.131</v>
      </c>
      <c r="O40" s="9">
        <v>10.148999999999999</v>
      </c>
      <c r="P40" s="9">
        <v>24.094000000000001</v>
      </c>
      <c r="Q40" s="9">
        <v>98.509</v>
      </c>
      <c r="R40" s="9">
        <v>25.145</v>
      </c>
      <c r="S40" s="1" t="s">
        <v>25</v>
      </c>
      <c r="U40">
        <f t="shared" si="1"/>
        <v>13130.205999999998</v>
      </c>
    </row>
    <row r="41" spans="1:21" x14ac:dyDescent="0.25">
      <c r="A41" s="4">
        <v>2014</v>
      </c>
      <c r="B41" s="9">
        <v>531.61400000000003</v>
      </c>
      <c r="C41" s="9">
        <v>3904.9209999999998</v>
      </c>
      <c r="D41" s="9">
        <v>273.04199999999997</v>
      </c>
      <c r="E41" s="9">
        <v>2856.6970000000001</v>
      </c>
      <c r="F41" s="9">
        <v>259.17500000000001</v>
      </c>
      <c r="G41" s="9">
        <v>2155.1509999999998</v>
      </c>
      <c r="H41" s="9">
        <v>66.433000000000007</v>
      </c>
      <c r="I41" s="9">
        <v>892.39700000000005</v>
      </c>
      <c r="J41" s="9">
        <v>442.58699999999999</v>
      </c>
      <c r="K41" s="9">
        <v>229.995</v>
      </c>
      <c r="L41" s="9">
        <v>1379.098</v>
      </c>
      <c r="M41" s="9">
        <v>237.40600000000001</v>
      </c>
      <c r="N41" s="9">
        <v>49.984000000000002</v>
      </c>
      <c r="O41" s="9">
        <v>11.252000000000001</v>
      </c>
      <c r="P41" s="9">
        <v>23.395</v>
      </c>
      <c r="Q41" s="9">
        <v>101.10899999999999</v>
      </c>
      <c r="R41" s="9">
        <v>26.265999999999998</v>
      </c>
      <c r="S41" s="9">
        <v>31.385000000000002</v>
      </c>
      <c r="T41" s="1" t="s">
        <v>27</v>
      </c>
      <c r="U41">
        <f t="shared" si="1"/>
        <v>13471.907000000005</v>
      </c>
    </row>
    <row r="42" spans="1:21" x14ac:dyDescent="0.25">
      <c r="A42" s="4">
        <v>2015</v>
      </c>
      <c r="B42" s="9">
        <v>455.26799999999997</v>
      </c>
      <c r="C42" s="9">
        <v>3383.0909999999999</v>
      </c>
      <c r="D42" s="9">
        <v>232.58199999999999</v>
      </c>
      <c r="E42" s="9">
        <v>2439.4349999999999</v>
      </c>
      <c r="F42" s="9">
        <v>290.82600000000002</v>
      </c>
      <c r="G42" s="9">
        <v>1833.7909999999999</v>
      </c>
      <c r="H42" s="9">
        <v>57.814</v>
      </c>
      <c r="I42" s="9">
        <v>765.65</v>
      </c>
      <c r="J42" s="9">
        <v>382.25799999999998</v>
      </c>
      <c r="K42" s="9">
        <v>199.52099999999999</v>
      </c>
      <c r="L42" s="9">
        <v>1198.393</v>
      </c>
      <c r="M42" s="9">
        <v>195.64</v>
      </c>
      <c r="N42" s="9">
        <v>43.094000000000001</v>
      </c>
      <c r="O42" s="9">
        <v>10.569000000000001</v>
      </c>
      <c r="P42" s="9">
        <v>19.687000000000001</v>
      </c>
      <c r="Q42" s="9">
        <v>87.546000000000006</v>
      </c>
      <c r="R42" s="9">
        <v>22.577999999999999</v>
      </c>
      <c r="S42" s="9">
        <v>26.986000000000001</v>
      </c>
      <c r="T42" s="9">
        <v>41.53</v>
      </c>
      <c r="U42">
        <f t="shared" si="1"/>
        <v>11686.259</v>
      </c>
    </row>
    <row r="43" spans="1:21" x14ac:dyDescent="0.25">
      <c r="A43" s="4">
        <v>2016</v>
      </c>
      <c r="B43" s="9">
        <v>467.738</v>
      </c>
      <c r="C43" s="9">
        <v>3496.6060000000002</v>
      </c>
      <c r="D43" s="9">
        <v>239.15</v>
      </c>
      <c r="E43" s="9">
        <v>2466.152</v>
      </c>
      <c r="F43" s="9">
        <v>301.93099999999998</v>
      </c>
      <c r="G43" s="9">
        <v>1860.152</v>
      </c>
      <c r="H43" s="9">
        <v>58.655999999999999</v>
      </c>
      <c r="I43" s="9">
        <v>783.85199999999998</v>
      </c>
      <c r="J43" s="9">
        <v>390.96100000000001</v>
      </c>
      <c r="K43" s="9">
        <v>205.26900000000001</v>
      </c>
      <c r="L43" s="9">
        <v>1237.7660000000001</v>
      </c>
      <c r="M43" s="9">
        <v>192.77</v>
      </c>
      <c r="N43" s="9">
        <v>44.726999999999997</v>
      </c>
      <c r="O43" s="9">
        <v>11.265000000000001</v>
      </c>
      <c r="P43" s="9">
        <v>20.161000000000001</v>
      </c>
      <c r="Q43" s="9">
        <v>89.805999999999997</v>
      </c>
      <c r="R43" s="9">
        <v>23.347999999999999</v>
      </c>
      <c r="S43" s="9">
        <v>27.582999999999998</v>
      </c>
      <c r="T43" s="9">
        <v>42.805</v>
      </c>
      <c r="U43">
        <f t="shared" si="1"/>
        <v>11960.698000000002</v>
      </c>
    </row>
    <row r="44" spans="1:21" x14ac:dyDescent="0.25">
      <c r="A44" s="4">
        <v>2017</v>
      </c>
      <c r="B44" s="9">
        <v>493.66899999999998</v>
      </c>
      <c r="C44" s="9">
        <v>3700.6129999999998</v>
      </c>
      <c r="D44" s="9">
        <v>252.75299999999999</v>
      </c>
      <c r="E44" s="9">
        <v>2587.6819999999998</v>
      </c>
      <c r="F44" s="9">
        <v>331.54500000000002</v>
      </c>
      <c r="G44" s="9">
        <v>1938.6790000000001</v>
      </c>
      <c r="H44" s="9">
        <v>62.53</v>
      </c>
      <c r="I44" s="9">
        <v>832.23900000000003</v>
      </c>
      <c r="J44" s="9">
        <v>417.351</v>
      </c>
      <c r="K44" s="9">
        <v>218.00800000000001</v>
      </c>
      <c r="L44" s="9">
        <v>1313.951</v>
      </c>
      <c r="M44" s="9">
        <v>200.69</v>
      </c>
      <c r="N44" s="9">
        <v>48.868000000000002</v>
      </c>
      <c r="O44" s="9">
        <v>12.577999999999999</v>
      </c>
      <c r="P44" s="9">
        <v>21.695</v>
      </c>
      <c r="Q44" s="9">
        <v>95.960999999999999</v>
      </c>
      <c r="R44" s="9">
        <v>25.972999999999999</v>
      </c>
      <c r="S44" s="9">
        <v>30.324999999999999</v>
      </c>
      <c r="T44" s="9">
        <v>47.264000000000003</v>
      </c>
      <c r="U44">
        <f t="shared" si="1"/>
        <v>12632.374</v>
      </c>
    </row>
    <row r="45" spans="1:21" x14ac:dyDescent="0.25">
      <c r="A45" s="5">
        <v>2018</v>
      </c>
      <c r="B45" s="10">
        <v>536.05499999999995</v>
      </c>
      <c r="C45" s="10">
        <v>4029.14</v>
      </c>
      <c r="D45" s="10">
        <v>276.553</v>
      </c>
      <c r="E45" s="10">
        <v>2794.6959999999999</v>
      </c>
      <c r="F45" s="10">
        <v>366.44799999999998</v>
      </c>
      <c r="G45" s="10">
        <v>2086.9110000000001</v>
      </c>
      <c r="H45" s="10">
        <v>68.992999999999995</v>
      </c>
      <c r="I45" s="10">
        <v>909.88699999999994</v>
      </c>
      <c r="J45" s="10">
        <v>459.40100000000001</v>
      </c>
      <c r="K45" s="10">
        <v>237.96199999999999</v>
      </c>
      <c r="L45" s="10">
        <v>1437.047</v>
      </c>
      <c r="M45" s="10">
        <v>218.05699999999999</v>
      </c>
      <c r="N45" s="10">
        <v>54.969000000000001</v>
      </c>
      <c r="O45" s="10">
        <v>14.27</v>
      </c>
      <c r="P45" s="10">
        <v>23.963000000000001</v>
      </c>
      <c r="Q45" s="10">
        <v>106.94</v>
      </c>
      <c r="R45" s="10">
        <v>29.527000000000001</v>
      </c>
      <c r="S45" s="10">
        <v>34.286000000000001</v>
      </c>
      <c r="T45" s="10">
        <v>52.468000000000004</v>
      </c>
      <c r="U45">
        <f t="shared" si="1"/>
        <v>13737.573000000002</v>
      </c>
    </row>
    <row r="46" spans="1:21" x14ac:dyDescent="0.25">
      <c r="A46" s="13" t="s">
        <v>51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1" ht="23.25" x14ac:dyDescent="0.35">
      <c r="A47" s="38" t="s">
        <v>53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1" ht="33.75" x14ac:dyDescent="0.5">
      <c r="A48" s="8" t="s">
        <v>26</v>
      </c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0</v>
      </c>
      <c r="L48" s="3" t="s">
        <v>10</v>
      </c>
      <c r="M48" s="3" t="s">
        <v>11</v>
      </c>
      <c r="N48" s="3" t="s">
        <v>12</v>
      </c>
      <c r="O48" s="3" t="s">
        <v>13</v>
      </c>
      <c r="P48" s="3" t="s">
        <v>14</v>
      </c>
      <c r="Q48" s="3" t="s">
        <v>15</v>
      </c>
      <c r="R48" s="3" t="s">
        <v>16</v>
      </c>
      <c r="S48" s="3" t="s">
        <v>17</v>
      </c>
      <c r="T48" s="3" t="s">
        <v>18</v>
      </c>
      <c r="U48" s="15" t="s">
        <v>54</v>
      </c>
    </row>
    <row r="49" spans="1:21" x14ac:dyDescent="0.25">
      <c r="A49" s="4">
        <v>1999</v>
      </c>
      <c r="B49" s="11">
        <f t="shared" ref="B49:L49" si="2">(B3/100)*B26</f>
        <v>298.10289724271939</v>
      </c>
      <c r="C49" s="11">
        <f t="shared" si="2"/>
        <v>1321.2911558327889</v>
      </c>
      <c r="D49" s="11">
        <f t="shared" si="2"/>
        <v>59.587606659155085</v>
      </c>
      <c r="E49" s="11">
        <f t="shared" si="2"/>
        <v>899.61316839931123</v>
      </c>
      <c r="F49" s="11">
        <f t="shared" si="2"/>
        <v>46.114851527422793</v>
      </c>
      <c r="G49" s="11">
        <f t="shared" si="2"/>
        <v>1370.8814731372793</v>
      </c>
      <c r="H49" s="11">
        <f t="shared" si="2"/>
        <v>1.5093837868814006</v>
      </c>
      <c r="I49" s="11">
        <f t="shared" si="2"/>
        <v>260.30828444356632</v>
      </c>
      <c r="J49" s="11">
        <f t="shared" si="2"/>
        <v>132.87861042950138</v>
      </c>
      <c r="K49" s="11">
        <f t="shared" si="2"/>
        <v>65.15424919257201</v>
      </c>
      <c r="L49" s="11">
        <f t="shared" si="2"/>
        <v>386.41612629097568</v>
      </c>
      <c r="U49" s="16">
        <f>SUM(B49:T49)</f>
        <v>4841.8578069421728</v>
      </c>
    </row>
    <row r="50" spans="1:21" x14ac:dyDescent="0.25">
      <c r="A50" s="4">
        <v>2000</v>
      </c>
      <c r="B50" s="11">
        <f t="shared" ref="B50:L50" si="3">(B4/100)*B27</f>
        <v>259.4789808962874</v>
      </c>
      <c r="C50" s="11">
        <f t="shared" si="3"/>
        <v>1150.9025514793398</v>
      </c>
      <c r="D50" s="11">
        <f t="shared" si="3"/>
        <v>53.482791378311134</v>
      </c>
      <c r="E50" s="11">
        <f t="shared" si="3"/>
        <v>800.65496615841801</v>
      </c>
      <c r="F50" s="11">
        <f t="shared" si="3"/>
        <v>36.124608140286128</v>
      </c>
      <c r="G50" s="11">
        <f t="shared" si="3"/>
        <v>1203.3422640821552</v>
      </c>
      <c r="H50" s="11">
        <f t="shared" si="3"/>
        <v>1.38365639488029</v>
      </c>
      <c r="I50" s="11">
        <f t="shared" si="3"/>
        <v>214.42847398010451</v>
      </c>
      <c r="J50" s="11">
        <f t="shared" si="3"/>
        <v>129.72517983470621</v>
      </c>
      <c r="K50" s="11">
        <f t="shared" si="3"/>
        <v>59.716863333029956</v>
      </c>
      <c r="L50" s="11">
        <f t="shared" si="3"/>
        <v>346.03003695987672</v>
      </c>
      <c r="M50" s="1" t="s">
        <v>19</v>
      </c>
      <c r="U50" s="16">
        <f t="shared" ref="U50:U65" si="4">SUM(B50:T50)</f>
        <v>4255.2703726373948</v>
      </c>
    </row>
    <row r="51" spans="1:21" x14ac:dyDescent="0.25">
      <c r="A51" s="4">
        <v>2001</v>
      </c>
      <c r="B51" s="11">
        <f t="shared" ref="B51:L51" si="5">(B5/100)*B28</f>
        <v>256.07628591207958</v>
      </c>
      <c r="C51" s="11">
        <f t="shared" si="5"/>
        <v>1127.1660311581011</v>
      </c>
      <c r="D51" s="11">
        <f t="shared" si="5"/>
        <v>52.959477114590307</v>
      </c>
      <c r="E51" s="11">
        <f t="shared" si="5"/>
        <v>800.24604419572961</v>
      </c>
      <c r="F51" s="11">
        <f t="shared" si="5"/>
        <v>36.289053519994326</v>
      </c>
      <c r="G51" s="11">
        <f t="shared" si="5"/>
        <v>1218.0884538948219</v>
      </c>
      <c r="H51" s="11">
        <f t="shared" si="5"/>
        <v>1.4668678019005645</v>
      </c>
      <c r="I51" s="11">
        <f t="shared" si="5"/>
        <v>210.07383339486876</v>
      </c>
      <c r="J51" s="11">
        <f t="shared" si="5"/>
        <v>131.03226881538691</v>
      </c>
      <c r="K51" s="11">
        <f t="shared" si="5"/>
        <v>64.969689245549958</v>
      </c>
      <c r="L51" s="11">
        <f t="shared" si="5"/>
        <v>339.27692896447809</v>
      </c>
      <c r="M51" s="11">
        <f t="shared" ref="M51:M66" si="6">(M5/100)*M28</f>
        <v>145.93439796575677</v>
      </c>
      <c r="U51" s="16">
        <f t="shared" si="4"/>
        <v>4383.5793319832583</v>
      </c>
    </row>
    <row r="52" spans="1:21" x14ac:dyDescent="0.25">
      <c r="A52" s="4">
        <v>2002</v>
      </c>
      <c r="B52" s="11">
        <f t="shared" ref="B52:L52" si="7">(B6/100)*B29</f>
        <v>271.89811367452722</v>
      </c>
      <c r="C52" s="11">
        <f t="shared" si="7"/>
        <v>1238.9471402826232</v>
      </c>
      <c r="D52" s="11">
        <f t="shared" si="7"/>
        <v>56.230920216604495</v>
      </c>
      <c r="E52" s="11">
        <f t="shared" si="7"/>
        <v>899.5741705707826</v>
      </c>
      <c r="F52" s="11">
        <f t="shared" si="7"/>
        <v>39.218971921602069</v>
      </c>
      <c r="G52" s="11">
        <f t="shared" si="7"/>
        <v>1294.8626371012278</v>
      </c>
      <c r="H52" s="11">
        <f t="shared" si="7"/>
        <v>1.6093986419443074</v>
      </c>
      <c r="I52" s="11">
        <f t="shared" si="7"/>
        <v>227.8901363920404</v>
      </c>
      <c r="J52" s="11">
        <f t="shared" si="7"/>
        <v>143.3580013503859</v>
      </c>
      <c r="K52" s="11">
        <f t="shared" si="7"/>
        <v>75.646525664422612</v>
      </c>
      <c r="L52" s="11">
        <f t="shared" si="7"/>
        <v>362.63224783010008</v>
      </c>
      <c r="M52" s="11">
        <f t="shared" si="6"/>
        <v>161.81084705219521</v>
      </c>
      <c r="U52" s="16">
        <f t="shared" si="4"/>
        <v>4773.6791106984556</v>
      </c>
    </row>
    <row r="53" spans="1:21" x14ac:dyDescent="0.25">
      <c r="A53" s="4">
        <v>2003</v>
      </c>
      <c r="B53" s="11">
        <f t="shared" ref="B53:L53" si="8">(B7/100)*B30</f>
        <v>323.11454967327074</v>
      </c>
      <c r="C53" s="11">
        <f t="shared" si="8"/>
        <v>1583.1480492698568</v>
      </c>
      <c r="D53" s="11">
        <f t="shared" si="8"/>
        <v>73.238472049034442</v>
      </c>
      <c r="E53" s="11">
        <f t="shared" si="8"/>
        <v>1182.6803569967137</v>
      </c>
      <c r="F53" s="11">
        <f t="shared" si="8"/>
        <v>49.254738462965264</v>
      </c>
      <c r="G53" s="11">
        <f t="shared" si="8"/>
        <v>1579.9811930599419</v>
      </c>
      <c r="H53" s="11">
        <f t="shared" si="8"/>
        <v>2.0279544980697053</v>
      </c>
      <c r="I53" s="11">
        <f t="shared" si="8"/>
        <v>285.87232730509578</v>
      </c>
      <c r="J53" s="11">
        <f t="shared" si="8"/>
        <v>170.12306738384609</v>
      </c>
      <c r="K53" s="11">
        <f t="shared" si="8"/>
        <v>96.922652001289265</v>
      </c>
      <c r="L53" s="11">
        <f t="shared" si="8"/>
        <v>432.76906029273397</v>
      </c>
      <c r="M53" s="11">
        <f t="shared" si="6"/>
        <v>205.21724222352512</v>
      </c>
      <c r="U53" s="16">
        <f t="shared" si="4"/>
        <v>5984.3496632163424</v>
      </c>
    </row>
    <row r="54" spans="1:21" x14ac:dyDescent="0.25">
      <c r="A54" s="4">
        <v>2004</v>
      </c>
      <c r="B54" s="11">
        <f t="shared" ref="B54:L54" si="9">(B8/100)*B31</f>
        <v>358.37220842218591</v>
      </c>
      <c r="C54" s="11">
        <f t="shared" si="9"/>
        <v>1827.8246303344547</v>
      </c>
      <c r="D54" s="11">
        <f t="shared" si="9"/>
        <v>84.00556121708513</v>
      </c>
      <c r="E54" s="11">
        <f t="shared" si="9"/>
        <v>1391.0451205312186</v>
      </c>
      <c r="F54" s="11">
        <f t="shared" si="9"/>
        <v>54.758661322966276</v>
      </c>
      <c r="G54" s="11">
        <f t="shared" si="9"/>
        <v>1801.8108445810112</v>
      </c>
      <c r="H54" s="11">
        <f t="shared" si="9"/>
        <v>2.5181765202823683</v>
      </c>
      <c r="I54" s="11">
        <f t="shared" si="9"/>
        <v>326.3915328196619</v>
      </c>
      <c r="J54" s="11">
        <f t="shared" si="9"/>
        <v>195.33712733450093</v>
      </c>
      <c r="K54" s="11">
        <f t="shared" si="9"/>
        <v>117.39894602406173</v>
      </c>
      <c r="L54" s="11">
        <f t="shared" si="9"/>
        <v>484.60035610114028</v>
      </c>
      <c r="M54" s="11">
        <f t="shared" si="6"/>
        <v>247.68464981725137</v>
      </c>
      <c r="U54" s="16">
        <f t="shared" si="4"/>
        <v>6891.7478150258212</v>
      </c>
    </row>
    <row r="55" spans="1:21" x14ac:dyDescent="0.25">
      <c r="A55" s="4">
        <v>2005</v>
      </c>
      <c r="B55" s="11">
        <f t="shared" ref="B55:L55" si="10">(B9/100)*B32</f>
        <v>367.34551419031754</v>
      </c>
      <c r="C55" s="11">
        <f t="shared" si="10"/>
        <v>1920.0313380214304</v>
      </c>
      <c r="D55" s="11">
        <f t="shared" si="10"/>
        <v>81.77874822218385</v>
      </c>
      <c r="E55" s="11">
        <f t="shared" si="10"/>
        <v>1477.1086275337491</v>
      </c>
      <c r="F55" s="11">
        <f t="shared" si="10"/>
        <v>55.285115723007465</v>
      </c>
      <c r="G55" s="11">
        <f t="shared" si="10"/>
        <v>1891.6800943669462</v>
      </c>
      <c r="H55" s="11">
        <f t="shared" si="10"/>
        <v>2.7686885129082728</v>
      </c>
      <c r="I55" s="11">
        <f t="shared" si="10"/>
        <v>335.84858328216433</v>
      </c>
      <c r="J55" s="11">
        <f t="shared" si="10"/>
        <v>216.21529011217527</v>
      </c>
      <c r="K55" s="11">
        <f t="shared" si="10"/>
        <v>133.18256653846225</v>
      </c>
      <c r="L55" s="11">
        <f t="shared" si="10"/>
        <v>490.13361456912855</v>
      </c>
      <c r="M55" s="11">
        <f t="shared" si="6"/>
        <v>266.52980034329295</v>
      </c>
      <c r="U55" s="16">
        <f t="shared" si="4"/>
        <v>7237.9079814157658</v>
      </c>
    </row>
    <row r="56" spans="1:21" x14ac:dyDescent="0.25">
      <c r="A56" s="4">
        <v>2006</v>
      </c>
      <c r="B56" s="11">
        <f t="shared" ref="B56:L56" si="11">(B10/100)*B33</f>
        <v>373.44837351949826</v>
      </c>
      <c r="C56" s="11">
        <f t="shared" si="11"/>
        <v>1998.0711907665193</v>
      </c>
      <c r="D56" s="11">
        <f t="shared" si="11"/>
        <v>82.487464330819336</v>
      </c>
      <c r="E56" s="11">
        <f t="shared" si="11"/>
        <v>1495.167654202015</v>
      </c>
      <c r="F56" s="11">
        <f t="shared" si="11"/>
        <v>54.845811650528105</v>
      </c>
      <c r="G56" s="11">
        <f t="shared" si="11"/>
        <v>1993.9756841976459</v>
      </c>
      <c r="H56" s="11">
        <f t="shared" si="11"/>
        <v>3.3007347286473077</v>
      </c>
      <c r="I56" s="11">
        <f t="shared" si="11"/>
        <v>326.42238197067763</v>
      </c>
      <c r="J56" s="11">
        <f t="shared" si="11"/>
        <v>225.3092214601717</v>
      </c>
      <c r="K56" s="11">
        <f t="shared" si="11"/>
        <v>144.39591095750018</v>
      </c>
      <c r="L56" s="11">
        <f t="shared" si="11"/>
        <v>492.4044706441527</v>
      </c>
      <c r="M56" s="11">
        <f t="shared" si="6"/>
        <v>283.32308275880871</v>
      </c>
      <c r="N56" s="1" t="s">
        <v>20</v>
      </c>
      <c r="U56" s="16">
        <f t="shared" si="4"/>
        <v>7473.1519811869848</v>
      </c>
    </row>
    <row r="57" spans="1:21" x14ac:dyDescent="0.25">
      <c r="A57" s="4">
        <v>2007</v>
      </c>
      <c r="B57" s="11">
        <f t="shared" ref="B57:L57" si="12">(B11/100)*B34</f>
        <v>411.18833997655992</v>
      </c>
      <c r="C57" s="11">
        <f t="shared" si="12"/>
        <v>2192.9446288962754</v>
      </c>
      <c r="D57" s="11">
        <f t="shared" si="12"/>
        <v>86.932524767364143</v>
      </c>
      <c r="E57" s="11">
        <f t="shared" si="12"/>
        <v>1713.4652080260255</v>
      </c>
      <c r="F57" s="11">
        <f t="shared" si="12"/>
        <v>64.605017413478052</v>
      </c>
      <c r="G57" s="11">
        <f t="shared" si="12"/>
        <v>2201.5193859316096</v>
      </c>
      <c r="H57" s="11">
        <f t="shared" si="12"/>
        <v>3.9297706198946405</v>
      </c>
      <c r="I57" s="11">
        <f t="shared" si="12"/>
        <v>359.62711307069804</v>
      </c>
      <c r="J57" s="11">
        <f t="shared" si="12"/>
        <v>251.9895271677847</v>
      </c>
      <c r="K57" s="11">
        <f t="shared" si="12"/>
        <v>164.59726861315269</v>
      </c>
      <c r="L57" s="11">
        <f t="shared" si="12"/>
        <v>526.04797963211809</v>
      </c>
      <c r="M57" s="11">
        <f t="shared" si="6"/>
        <v>328.83598745138261</v>
      </c>
      <c r="N57" s="11">
        <f t="shared" ref="N57:N66" si="13">(N11/100)*N34</f>
        <v>10.996199191525189</v>
      </c>
      <c r="O57" s="1" t="s">
        <v>21</v>
      </c>
      <c r="P57" s="1" t="s">
        <v>22</v>
      </c>
      <c r="U57" s="16">
        <f t="shared" si="4"/>
        <v>8316.6789507578669</v>
      </c>
    </row>
    <row r="58" spans="1:21" x14ac:dyDescent="0.25">
      <c r="A58" s="4">
        <v>2008</v>
      </c>
      <c r="B58" s="11">
        <f t="shared" ref="B58:L58" si="14">(B12/100)*B35</f>
        <v>482.16745841735928</v>
      </c>
      <c r="C58" s="11">
        <f t="shared" si="14"/>
        <v>2456.2371101087442</v>
      </c>
      <c r="D58" s="11">
        <f t="shared" si="14"/>
        <v>93.091574693550243</v>
      </c>
      <c r="E58" s="11">
        <f t="shared" si="14"/>
        <v>2013.1844650148923</v>
      </c>
      <c r="F58" s="11">
        <f t="shared" si="14"/>
        <v>117.1425816685216</v>
      </c>
      <c r="G58" s="11">
        <f t="shared" si="14"/>
        <v>2459.8250337282407</v>
      </c>
      <c r="H58" s="11">
        <f t="shared" si="14"/>
        <v>8.3650164076309803</v>
      </c>
      <c r="I58" s="11">
        <f t="shared" si="14"/>
        <v>518.7904248540716</v>
      </c>
      <c r="J58" s="11">
        <f t="shared" si="14"/>
        <v>295.79149937217949</v>
      </c>
      <c r="K58" s="11">
        <f t="shared" si="14"/>
        <v>188.66141125095626</v>
      </c>
      <c r="L58" s="11">
        <f t="shared" si="14"/>
        <v>647.21801537706699</v>
      </c>
      <c r="M58" s="11">
        <f t="shared" si="6"/>
        <v>389.67299681806651</v>
      </c>
      <c r="N58" s="11">
        <f t="shared" si="13"/>
        <v>12.177629389847981</v>
      </c>
      <c r="O58" s="11">
        <f t="shared" ref="O58:P66" si="15">(O12/100)*O35</f>
        <v>5.6471743018529716</v>
      </c>
      <c r="P58" s="11">
        <f t="shared" si="15"/>
        <v>12.608229858484247</v>
      </c>
      <c r="Q58" s="1" t="s">
        <v>23</v>
      </c>
      <c r="U58" s="16">
        <f t="shared" si="4"/>
        <v>9700.5806212614661</v>
      </c>
    </row>
    <row r="59" spans="1:21" x14ac:dyDescent="0.25">
      <c r="A59" s="4">
        <v>2009</v>
      </c>
      <c r="B59" s="11">
        <f t="shared" ref="B59:L59" si="16">(B13/100)*B36</f>
        <v>483.53441904232136</v>
      </c>
      <c r="C59" s="11">
        <f t="shared" si="16"/>
        <v>2486.9988361519686</v>
      </c>
      <c r="D59" s="11">
        <f t="shared" si="16"/>
        <v>105.1310980715091</v>
      </c>
      <c r="E59" s="11">
        <f t="shared" si="16"/>
        <v>2236.4822214555138</v>
      </c>
      <c r="F59" s="11">
        <f t="shared" si="16"/>
        <v>145.77223395385838</v>
      </c>
      <c r="G59" s="11">
        <f t="shared" si="16"/>
        <v>2465.5708858474218</v>
      </c>
      <c r="H59" s="11">
        <f t="shared" si="16"/>
        <v>8.0977597663378429</v>
      </c>
      <c r="I59" s="11">
        <f t="shared" si="16"/>
        <v>491.64210284677989</v>
      </c>
      <c r="J59" s="11">
        <f t="shared" si="16"/>
        <v>319.26391037341875</v>
      </c>
      <c r="K59" s="11">
        <f t="shared" si="16"/>
        <v>204.31127687511284</v>
      </c>
      <c r="L59" s="11">
        <f t="shared" si="16"/>
        <v>792.08433694701637</v>
      </c>
      <c r="M59" s="11">
        <f t="shared" si="6"/>
        <v>419.31870340247247</v>
      </c>
      <c r="N59" s="11">
        <f t="shared" si="13"/>
        <v>17.447646730925378</v>
      </c>
      <c r="O59" s="11">
        <f t="shared" si="15"/>
        <v>5.783910312605391</v>
      </c>
      <c r="P59" s="11">
        <f t="shared" si="15"/>
        <v>13.994276141446976</v>
      </c>
      <c r="Q59" s="11">
        <f t="shared" ref="Q59:Q66" si="17">(Q13/100)*Q36</f>
        <v>32.006042027083978</v>
      </c>
      <c r="U59" s="16">
        <f t="shared" si="4"/>
        <v>10227.439659945794</v>
      </c>
    </row>
    <row r="60" spans="1:21" x14ac:dyDescent="0.25">
      <c r="A60" s="4">
        <v>2010</v>
      </c>
      <c r="B60" s="11">
        <f t="shared" ref="B60:L60" si="18">(B14/100)*B37</f>
        <v>483.09689501232356</v>
      </c>
      <c r="C60" s="11">
        <f t="shared" si="18"/>
        <v>2771.0680718053213</v>
      </c>
      <c r="D60" s="11">
        <f t="shared" si="18"/>
        <v>116.97889289757229</v>
      </c>
      <c r="E60" s="11">
        <f t="shared" si="18"/>
        <v>2253.5741849434576</v>
      </c>
      <c r="F60" s="11">
        <f t="shared" si="18"/>
        <v>191.54189335577368</v>
      </c>
      <c r="G60" s="11">
        <f t="shared" si="18"/>
        <v>2457.1647342670967</v>
      </c>
      <c r="H60" s="11">
        <f t="shared" si="18"/>
        <v>10.548206820682212</v>
      </c>
      <c r="I60" s="11">
        <f t="shared" si="18"/>
        <v>503.28048264165665</v>
      </c>
      <c r="J60" s="11">
        <f t="shared" si="18"/>
        <v>323.5907107976588</v>
      </c>
      <c r="K60" s="11">
        <f t="shared" si="18"/>
        <v>229.63587696480192</v>
      </c>
      <c r="L60" s="11">
        <f t="shared" si="18"/>
        <v>861.49763258102359</v>
      </c>
      <c r="M60" s="11">
        <f t="shared" si="6"/>
        <v>438.63108967354577</v>
      </c>
      <c r="N60" s="11">
        <f t="shared" si="13"/>
        <v>18.453610304421016</v>
      </c>
      <c r="O60" s="11">
        <f t="shared" si="15"/>
        <v>5.9075402121133092</v>
      </c>
      <c r="P60" s="11">
        <f t="shared" si="15"/>
        <v>14.41201293707481</v>
      </c>
      <c r="Q60" s="11">
        <f t="shared" si="17"/>
        <v>36.495379690191307</v>
      </c>
      <c r="R60" s="1" t="s">
        <v>24</v>
      </c>
      <c r="U60" s="16">
        <f t="shared" si="4"/>
        <v>10715.877214904713</v>
      </c>
    </row>
    <row r="61" spans="1:21" x14ac:dyDescent="0.25">
      <c r="A61" s="4">
        <v>2011</v>
      </c>
      <c r="B61" s="11">
        <f t="shared" ref="B61:L61" si="19">(B15/100)*B38</f>
        <v>541.16952734717722</v>
      </c>
      <c r="C61" s="11">
        <f t="shared" si="19"/>
        <v>2956.7859016780626</v>
      </c>
      <c r="D61" s="11">
        <f t="shared" si="19"/>
        <v>132.8653490089556</v>
      </c>
      <c r="E61" s="11">
        <f t="shared" si="19"/>
        <v>2514.4078412690874</v>
      </c>
      <c r="F61" s="11">
        <f t="shared" si="19"/>
        <v>262.81916559375134</v>
      </c>
      <c r="G61" s="11">
        <f t="shared" si="19"/>
        <v>2654.8113608987464</v>
      </c>
      <c r="H61" s="11">
        <f t="shared" si="19"/>
        <v>11.233056393433275</v>
      </c>
      <c r="I61" s="11">
        <f t="shared" si="19"/>
        <v>557.73128588071529</v>
      </c>
      <c r="J61" s="11">
        <f t="shared" si="19"/>
        <v>354.61103245297841</v>
      </c>
      <c r="K61" s="11">
        <f t="shared" si="19"/>
        <v>273.0385356581757</v>
      </c>
      <c r="L61" s="11">
        <f t="shared" si="19"/>
        <v>1034.5536920138611</v>
      </c>
      <c r="M61" s="11">
        <f t="shared" si="6"/>
        <v>495.74369734676139</v>
      </c>
      <c r="N61" s="11">
        <f t="shared" si="13"/>
        <v>23.937316663188646</v>
      </c>
      <c r="O61" s="11">
        <f t="shared" si="15"/>
        <v>6.6754778380396003</v>
      </c>
      <c r="P61" s="11">
        <f t="shared" si="15"/>
        <v>18.041482660336239</v>
      </c>
      <c r="Q61" s="11">
        <f t="shared" si="17"/>
        <v>42.41028575676264</v>
      </c>
      <c r="R61" s="11">
        <f t="shared" ref="R61:R66" si="20">(R15/100)*R38</f>
        <v>1.4069627087679386</v>
      </c>
      <c r="U61" s="16">
        <f t="shared" si="4"/>
        <v>11882.241971168802</v>
      </c>
    </row>
    <row r="62" spans="1:21" x14ac:dyDescent="0.25">
      <c r="A62" s="4">
        <v>2012</v>
      </c>
      <c r="B62" s="11">
        <f t="shared" ref="B62:L62" si="21">(B16/100)*B39</f>
        <v>519.74736185807092</v>
      </c>
      <c r="C62" s="11">
        <f t="shared" si="21"/>
        <v>2831.1439860390124</v>
      </c>
      <c r="D62" s="11">
        <f t="shared" si="21"/>
        <v>138.46663345167991</v>
      </c>
      <c r="E62" s="11">
        <f t="shared" si="21"/>
        <v>2435.1336665023159</v>
      </c>
      <c r="F62" s="11">
        <f t="shared" si="21"/>
        <v>269.55430301586296</v>
      </c>
      <c r="G62" s="11">
        <f t="shared" si="21"/>
        <v>2558.4583338996022</v>
      </c>
      <c r="H62" s="11">
        <f t="shared" si="21"/>
        <v>12.317261495145271</v>
      </c>
      <c r="I62" s="11">
        <f t="shared" si="21"/>
        <v>556.57634246796499</v>
      </c>
      <c r="J62" s="11">
        <f t="shared" si="21"/>
        <v>334.36634614204291</v>
      </c>
      <c r="K62" s="11">
        <f t="shared" si="21"/>
        <v>273.25635517689807</v>
      </c>
      <c r="L62" s="11">
        <f t="shared" si="21"/>
        <v>1146.0917331336464</v>
      </c>
      <c r="M62" s="11">
        <f t="shared" si="6"/>
        <v>392.27379628564921</v>
      </c>
      <c r="N62" s="11">
        <f t="shared" si="13"/>
        <v>24.945011018374927</v>
      </c>
      <c r="O62" s="11">
        <f t="shared" si="15"/>
        <v>6.2443458926825377</v>
      </c>
      <c r="P62" s="11">
        <f t="shared" si="15"/>
        <v>19.960424128146933</v>
      </c>
      <c r="Q62" s="11">
        <f t="shared" si="17"/>
        <v>48.756367995532855</v>
      </c>
      <c r="R62" s="11">
        <f t="shared" si="20"/>
        <v>2.2441338663628381</v>
      </c>
      <c r="U62" s="16">
        <f t="shared" si="4"/>
        <v>11569.536402368993</v>
      </c>
    </row>
    <row r="63" spans="1:21" x14ac:dyDescent="0.25">
      <c r="A63" s="4">
        <v>2013</v>
      </c>
      <c r="B63" s="11">
        <f t="shared" ref="B63:L63" si="22">(B17/100)*B40</f>
        <v>549.49394131637484</v>
      </c>
      <c r="C63" s="11">
        <f t="shared" si="22"/>
        <v>2904.202545693568</v>
      </c>
      <c r="D63" s="11">
        <f t="shared" si="22"/>
        <v>152.47339992410448</v>
      </c>
      <c r="E63" s="11">
        <f t="shared" si="22"/>
        <v>2629.0942367732282</v>
      </c>
      <c r="F63" s="11">
        <f t="shared" si="22"/>
        <v>285.48182936811185</v>
      </c>
      <c r="G63" s="11">
        <f t="shared" si="22"/>
        <v>2749.6198542652969</v>
      </c>
      <c r="H63" s="11">
        <f t="shared" si="22"/>
        <v>14.627774691716404</v>
      </c>
      <c r="I63" s="11">
        <f t="shared" si="22"/>
        <v>594.71317340535882</v>
      </c>
      <c r="J63" s="11">
        <f t="shared" si="22"/>
        <v>348.39829849881022</v>
      </c>
      <c r="K63" s="11">
        <f t="shared" si="22"/>
        <v>291.81522849650628</v>
      </c>
      <c r="L63" s="11">
        <f t="shared" si="22"/>
        <v>1300.3054395480867</v>
      </c>
      <c r="M63" s="11">
        <f t="shared" si="6"/>
        <v>426.95754116708383</v>
      </c>
      <c r="N63" s="11">
        <f t="shared" si="13"/>
        <v>33.874267144418098</v>
      </c>
      <c r="O63" s="11">
        <f t="shared" si="15"/>
        <v>6.9408373620301695</v>
      </c>
      <c r="P63" s="11">
        <f t="shared" si="15"/>
        <v>24.723739235192429</v>
      </c>
      <c r="Q63" s="11">
        <f t="shared" si="17"/>
        <v>53.923098080351096</v>
      </c>
      <c r="R63" s="11">
        <f t="shared" si="20"/>
        <v>2.5549718592759638</v>
      </c>
      <c r="S63" s="1" t="s">
        <v>25</v>
      </c>
      <c r="U63" s="16">
        <f t="shared" si="4"/>
        <v>12369.200176829512</v>
      </c>
    </row>
    <row r="64" spans="1:21" x14ac:dyDescent="0.25">
      <c r="A64" s="4">
        <v>2014</v>
      </c>
      <c r="B64" s="11">
        <f t="shared" ref="B64:L64" si="23">(B18/100)*B41</f>
        <v>567.7589921656629</v>
      </c>
      <c r="C64" s="11">
        <f t="shared" si="23"/>
        <v>2918.9000508104218</v>
      </c>
      <c r="D64" s="11">
        <f t="shared" si="23"/>
        <v>164.37173980107085</v>
      </c>
      <c r="E64" s="11">
        <f t="shared" si="23"/>
        <v>2713.4251208204187</v>
      </c>
      <c r="F64" s="11">
        <f t="shared" si="23"/>
        <v>271.33339881059004</v>
      </c>
      <c r="G64" s="11">
        <f t="shared" si="23"/>
        <v>2840.1572011702406</v>
      </c>
      <c r="H64" s="11">
        <f t="shared" si="23"/>
        <v>15.05572284664416</v>
      </c>
      <c r="I64" s="11">
        <f t="shared" si="23"/>
        <v>606.51979185017069</v>
      </c>
      <c r="J64" s="11">
        <f t="shared" si="23"/>
        <v>370.70435488617034</v>
      </c>
      <c r="K64" s="11">
        <f t="shared" si="23"/>
        <v>300.3566540197628</v>
      </c>
      <c r="L64" s="11">
        <f t="shared" si="23"/>
        <v>1384.1524402808311</v>
      </c>
      <c r="M64" s="11">
        <f t="shared" si="6"/>
        <v>427.83336889888807</v>
      </c>
      <c r="N64" s="11">
        <f t="shared" si="13"/>
        <v>40.157264318129037</v>
      </c>
      <c r="O64" s="11">
        <f t="shared" si="15"/>
        <v>7.1805140840835042</v>
      </c>
      <c r="P64" s="11">
        <f t="shared" si="15"/>
        <v>25.143714559722159</v>
      </c>
      <c r="Q64" s="11">
        <f t="shared" si="17"/>
        <v>54.117198989590023</v>
      </c>
      <c r="R64" s="11">
        <f t="shared" si="20"/>
        <v>2.8016990267966828</v>
      </c>
      <c r="S64" s="11">
        <f>(S18/100)*S41</f>
        <v>12.076084902281046</v>
      </c>
      <c r="T64" s="1" t="s">
        <v>27</v>
      </c>
      <c r="U64" s="16">
        <f t="shared" si="4"/>
        <v>12722.045312241478</v>
      </c>
    </row>
    <row r="65" spans="1:21" x14ac:dyDescent="0.25">
      <c r="A65" s="4">
        <v>2015</v>
      </c>
      <c r="B65" s="11">
        <f t="shared" ref="B65:L65" si="24">(B19/100)*B42</f>
        <v>482.40198877289566</v>
      </c>
      <c r="C65" s="11">
        <f t="shared" si="24"/>
        <v>2403.1155822778701</v>
      </c>
      <c r="D65" s="11">
        <f t="shared" si="24"/>
        <v>147.84153436646773</v>
      </c>
      <c r="E65" s="11">
        <f t="shared" si="24"/>
        <v>2336.1062405120942</v>
      </c>
      <c r="F65" s="11">
        <f t="shared" si="24"/>
        <v>224.09972440484378</v>
      </c>
      <c r="G65" s="11">
        <f t="shared" si="24"/>
        <v>2411.6438354386787</v>
      </c>
      <c r="H65" s="11">
        <f t="shared" si="24"/>
        <v>12.70119493147055</v>
      </c>
      <c r="I65" s="11">
        <f t="shared" si="24"/>
        <v>494.484182106557</v>
      </c>
      <c r="J65" s="11">
        <f t="shared" si="24"/>
        <v>322.30767732825899</v>
      </c>
      <c r="K65" s="11">
        <f t="shared" si="24"/>
        <v>256.9238374251355</v>
      </c>
      <c r="L65" s="11">
        <f t="shared" si="24"/>
        <v>1191.6641761780631</v>
      </c>
      <c r="M65" s="11">
        <f t="shared" si="6"/>
        <v>349.76342370343855</v>
      </c>
      <c r="N65" s="11">
        <f t="shared" si="13"/>
        <v>35.604929772430957</v>
      </c>
      <c r="O65" s="11">
        <f t="shared" si="15"/>
        <v>6.2083860264542814</v>
      </c>
      <c r="P65" s="11">
        <f t="shared" si="15"/>
        <v>21.163064068763145</v>
      </c>
      <c r="Q65" s="11">
        <f t="shared" si="17"/>
        <v>45.822269076915816</v>
      </c>
      <c r="R65" s="11">
        <f t="shared" si="20"/>
        <v>2.2580553211446088</v>
      </c>
      <c r="S65" s="11">
        <f>(S19/100)*S42</f>
        <v>9.4287553268707089</v>
      </c>
      <c r="T65" s="11">
        <f>(T19/100)*T42</f>
        <v>17.68703719537125</v>
      </c>
      <c r="U65" s="16">
        <f t="shared" si="4"/>
        <v>10771.225894233727</v>
      </c>
    </row>
    <row r="66" spans="1:21" x14ac:dyDescent="0.25">
      <c r="A66" s="4">
        <v>2016</v>
      </c>
      <c r="B66" s="11">
        <f t="shared" ref="B66:L66" si="25">(B20/100)*B43</f>
        <v>494.45906234754409</v>
      </c>
      <c r="C66" s="11">
        <f t="shared" si="25"/>
        <v>2385.5281786231167</v>
      </c>
      <c r="D66" s="11">
        <f t="shared" si="25"/>
        <v>150.72490568459372</v>
      </c>
      <c r="E66" s="11">
        <f t="shared" si="25"/>
        <v>2381.6656609194642</v>
      </c>
      <c r="F66" s="11">
        <f t="shared" si="25"/>
        <v>220.10456517822081</v>
      </c>
      <c r="G66" s="11">
        <f t="shared" si="25"/>
        <v>2456.1676522973571</v>
      </c>
      <c r="H66" s="11">
        <f t="shared" si="25"/>
        <v>12.200140802608175</v>
      </c>
      <c r="I66" s="11">
        <f t="shared" si="25"/>
        <v>484.39026139949294</v>
      </c>
      <c r="J66" s="11">
        <f t="shared" si="25"/>
        <v>327.24529548317753</v>
      </c>
      <c r="K66" s="11">
        <f t="shared" si="25"/>
        <v>266.64573015688177</v>
      </c>
      <c r="L66" s="11">
        <f t="shared" si="25"/>
        <v>1225.2426383862712</v>
      </c>
      <c r="M66" s="11">
        <f t="shared" si="6"/>
        <v>353.64220482855535</v>
      </c>
      <c r="N66" s="11">
        <f t="shared" si="13"/>
        <v>35.138572119916674</v>
      </c>
      <c r="O66" s="11">
        <f t="shared" si="15"/>
        <v>6.3311103601520395</v>
      </c>
      <c r="P66" s="11">
        <f t="shared" si="15"/>
        <v>21.601773596831606</v>
      </c>
      <c r="Q66" s="11">
        <f t="shared" si="17"/>
        <v>46.536638155406017</v>
      </c>
      <c r="R66" s="11">
        <f t="shared" si="20"/>
        <v>2.1986526091723291</v>
      </c>
      <c r="S66" s="11">
        <f>(S20/100)*S43</f>
        <v>10.823941701641166</v>
      </c>
      <c r="T66" s="11">
        <f>(T20/100)*T43</f>
        <v>17.1981380226181</v>
      </c>
      <c r="U66" s="16">
        <f>SUM(B66:T66)</f>
        <v>10897.845122673021</v>
      </c>
    </row>
    <row r="67" spans="1:21" x14ac:dyDescent="0.25">
      <c r="A67" s="4">
        <v>2017</v>
      </c>
      <c r="B67" s="1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6"/>
    </row>
    <row r="68" spans="1:21" x14ac:dyDescent="0.25">
      <c r="A68" s="5">
        <v>2018</v>
      </c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6"/>
    </row>
    <row r="69" spans="1:21" ht="9" customHeight="1" x14ac:dyDescent="0.25"/>
    <row r="70" spans="1:21" ht="45" x14ac:dyDescent="0.5">
      <c r="A70" s="8" t="s">
        <v>26</v>
      </c>
      <c r="B70" s="18" t="s">
        <v>56</v>
      </c>
    </row>
    <row r="71" spans="1:21" x14ac:dyDescent="0.25">
      <c r="A71" s="4">
        <v>1999</v>
      </c>
      <c r="B71" s="17">
        <f>U49/U26</f>
        <v>0.70269516718775415</v>
      </c>
    </row>
    <row r="72" spans="1:21" x14ac:dyDescent="0.25">
      <c r="A72" s="4">
        <v>2000</v>
      </c>
      <c r="B72" s="17">
        <f t="shared" ref="B72:B88" si="26">U50/U27</f>
        <v>0.67730544942965043</v>
      </c>
    </row>
    <row r="73" spans="1:21" x14ac:dyDescent="0.25">
      <c r="A73" s="4">
        <v>2001</v>
      </c>
      <c r="B73" s="17">
        <f t="shared" si="26"/>
        <v>0.67402237495189343</v>
      </c>
    </row>
    <row r="74" spans="1:21" x14ac:dyDescent="0.25">
      <c r="A74" s="4">
        <v>2002</v>
      </c>
      <c r="B74" s="17">
        <f t="shared" si="26"/>
        <v>0.6733017502506653</v>
      </c>
    </row>
    <row r="75" spans="1:21" x14ac:dyDescent="0.25">
      <c r="A75" s="4">
        <v>2003</v>
      </c>
      <c r="B75" s="17">
        <f t="shared" si="26"/>
        <v>0.68557246002069228</v>
      </c>
    </row>
    <row r="76" spans="1:21" x14ac:dyDescent="0.25">
      <c r="A76" s="4">
        <v>2004</v>
      </c>
      <c r="B76" s="17">
        <f t="shared" si="26"/>
        <v>0.68935890926724752</v>
      </c>
    </row>
    <row r="77" spans="1:21" x14ac:dyDescent="0.25">
      <c r="A77" s="4">
        <v>2005</v>
      </c>
      <c r="B77" s="17">
        <f t="shared" si="26"/>
        <v>0.69788549782785603</v>
      </c>
    </row>
    <row r="78" spans="1:21" x14ac:dyDescent="0.25">
      <c r="A78" s="4">
        <v>2006</v>
      </c>
      <c r="B78" s="17">
        <f t="shared" si="26"/>
        <v>0.68002650722603175</v>
      </c>
    </row>
    <row r="79" spans="1:21" x14ac:dyDescent="0.25">
      <c r="A79" s="4">
        <v>2007</v>
      </c>
      <c r="B79" s="17">
        <f t="shared" si="26"/>
        <v>0.6554713598523676</v>
      </c>
    </row>
    <row r="80" spans="1:21" x14ac:dyDescent="0.25">
      <c r="A80" s="4">
        <v>2008</v>
      </c>
      <c r="B80" s="17">
        <f t="shared" si="26"/>
        <v>0.69374741576758214</v>
      </c>
    </row>
    <row r="81" spans="1:2" x14ac:dyDescent="0.25">
      <c r="A81" s="4">
        <v>2009</v>
      </c>
      <c r="B81" s="17">
        <f t="shared" si="26"/>
        <v>0.79501866157057244</v>
      </c>
    </row>
    <row r="82" spans="1:2" x14ac:dyDescent="0.25">
      <c r="A82" s="4">
        <v>2010</v>
      </c>
      <c r="B82" s="17">
        <f t="shared" si="26"/>
        <v>0.85084338275136762</v>
      </c>
    </row>
    <row r="83" spans="1:2" x14ac:dyDescent="0.25">
      <c r="A83" s="4">
        <v>2011</v>
      </c>
      <c r="B83" s="17">
        <f t="shared" si="26"/>
        <v>0.87550191654303888</v>
      </c>
    </row>
    <row r="84" spans="1:2" x14ac:dyDescent="0.25">
      <c r="A84" s="4">
        <v>2012</v>
      </c>
      <c r="B84" s="17">
        <f t="shared" si="26"/>
        <v>0.91913689526543629</v>
      </c>
    </row>
    <row r="85" spans="1:2" x14ac:dyDescent="0.25">
      <c r="A85" s="4">
        <v>2013</v>
      </c>
      <c r="B85" s="17">
        <f t="shared" si="26"/>
        <v>0.94204159301305046</v>
      </c>
    </row>
    <row r="86" spans="1:2" x14ac:dyDescent="0.25">
      <c r="A86" s="4">
        <v>2014</v>
      </c>
      <c r="B86" s="17">
        <f t="shared" si="26"/>
        <v>0.9443388610269855</v>
      </c>
    </row>
    <row r="87" spans="1:2" x14ac:dyDescent="0.25">
      <c r="A87" s="4">
        <v>2015</v>
      </c>
      <c r="B87" s="17">
        <f t="shared" si="26"/>
        <v>0.92170008334007714</v>
      </c>
    </row>
    <row r="88" spans="1:2" x14ac:dyDescent="0.25">
      <c r="A88" s="4">
        <v>2016</v>
      </c>
      <c r="B88" s="17">
        <f t="shared" si="26"/>
        <v>0.91113788866444245</v>
      </c>
    </row>
    <row r="89" spans="1:2" x14ac:dyDescent="0.25">
      <c r="A89" s="4">
        <v>2017</v>
      </c>
      <c r="B89" s="17" t="s">
        <v>57</v>
      </c>
    </row>
    <row r="90" spans="1:2" x14ac:dyDescent="0.25">
      <c r="A90" s="5">
        <v>2018</v>
      </c>
      <c r="B90" s="17" t="s">
        <v>57</v>
      </c>
    </row>
    <row r="91" spans="1:2" ht="18.75" x14ac:dyDescent="0.3">
      <c r="A91" s="24" t="s">
        <v>62</v>
      </c>
      <c r="B91" s="43">
        <f>AVERAGE(B71:B90)</f>
        <v>0.77717256521981726</v>
      </c>
    </row>
  </sheetData>
  <mergeCells count="3">
    <mergeCell ref="A24:T24"/>
    <mergeCell ref="A47:T47"/>
    <mergeCell ref="A1:T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opLeftCell="A12" zoomScale="70" zoomScaleNormal="70" workbookViewId="0">
      <selection activeCell="Q12" sqref="Q12"/>
    </sheetView>
  </sheetViews>
  <sheetFormatPr baseColWidth="10" defaultRowHeight="15" x14ac:dyDescent="0.25"/>
  <cols>
    <col min="1" max="1" width="17.140625" customWidth="1"/>
    <col min="2" max="2" width="14" customWidth="1"/>
    <col min="8" max="8" width="13.5703125" customWidth="1"/>
    <col min="9" max="9" width="16.28515625" customWidth="1"/>
    <col min="10" max="10" width="26.7109375" customWidth="1"/>
    <col min="11" max="11" width="32.85546875" customWidth="1"/>
    <col min="12" max="12" width="25" customWidth="1"/>
    <col min="13" max="13" width="27.28515625" customWidth="1"/>
    <col min="14" max="14" width="24.7109375" customWidth="1"/>
    <col min="15" max="15" width="30.7109375" customWidth="1"/>
    <col min="16" max="16" width="18.140625" customWidth="1"/>
  </cols>
  <sheetData>
    <row r="1" spans="1:17" ht="23.25" x14ac:dyDescent="0.3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ht="33.75" x14ac:dyDescent="0.5">
      <c r="A2" s="8" t="s">
        <v>48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0</v>
      </c>
      <c r="M2" s="7" t="s">
        <v>39</v>
      </c>
      <c r="N2" s="7" t="s">
        <v>40</v>
      </c>
      <c r="O2" s="7" t="s">
        <v>41</v>
      </c>
      <c r="P2" s="25" t="s">
        <v>63</v>
      </c>
      <c r="Q2" s="35" t="s">
        <v>72</v>
      </c>
    </row>
    <row r="3" spans="1:17" x14ac:dyDescent="0.25">
      <c r="A3" s="4">
        <v>1979</v>
      </c>
      <c r="B3" s="11">
        <v>68.831240539589999</v>
      </c>
      <c r="C3" s="11">
        <v>25.337861476932002</v>
      </c>
      <c r="D3" s="11">
        <v>28.454828116216</v>
      </c>
      <c r="E3" s="11">
        <v>21.079135871315</v>
      </c>
      <c r="F3" s="11">
        <v>63.537773937342003</v>
      </c>
      <c r="G3" s="11">
        <v>57.255837321328997</v>
      </c>
      <c r="H3" s="11" t="s">
        <v>49</v>
      </c>
      <c r="I3" s="11">
        <v>40.405955742720998</v>
      </c>
      <c r="P3" s="16">
        <f>_xlfn.STDEV.P(B3:N3)</f>
        <v>18.12997818881351</v>
      </c>
    </row>
    <row r="4" spans="1:17" x14ac:dyDescent="0.25">
      <c r="A4" s="4">
        <v>1980</v>
      </c>
      <c r="B4" s="11">
        <v>74.250529442220994</v>
      </c>
      <c r="C4" s="11">
        <v>45.547066612367999</v>
      </c>
      <c r="D4" s="11">
        <v>30.360316515619001</v>
      </c>
      <c r="E4" s="11">
        <v>20.762955885890001</v>
      </c>
      <c r="F4" s="11">
        <v>64.683503864170007</v>
      </c>
      <c r="G4" s="11">
        <v>53.550092347853997</v>
      </c>
      <c r="H4" s="11">
        <v>8.7902967383339004</v>
      </c>
      <c r="I4" s="11">
        <v>44.6</v>
      </c>
      <c r="P4" s="16">
        <f t="shared" ref="P4:P22" si="0">_xlfn.STDEV.P(B4:N4)</f>
        <v>20.589465567893033</v>
      </c>
    </row>
    <row r="5" spans="1:17" x14ac:dyDescent="0.25">
      <c r="A5" s="4">
        <v>1981</v>
      </c>
      <c r="B5" s="11">
        <v>86.712270019418</v>
      </c>
      <c r="C5" s="11">
        <v>55.560916297662999</v>
      </c>
      <c r="D5" s="11">
        <v>33.864994636421002</v>
      </c>
      <c r="E5" s="11">
        <v>21.967154803947</v>
      </c>
      <c r="F5" s="11">
        <v>68.869263366474996</v>
      </c>
      <c r="G5" s="11">
        <v>55.818538279892998</v>
      </c>
      <c r="H5" s="11">
        <v>9.2740028889362005</v>
      </c>
      <c r="I5" s="11">
        <v>48</v>
      </c>
      <c r="P5" s="16">
        <f t="shared" si="0"/>
        <v>23.525889553589725</v>
      </c>
    </row>
    <row r="6" spans="1:17" x14ac:dyDescent="0.25">
      <c r="A6" s="4">
        <v>1982</v>
      </c>
      <c r="B6" s="11">
        <v>96.330182700424999</v>
      </c>
      <c r="C6" s="11">
        <v>67.546869862570006</v>
      </c>
      <c r="D6" s="11">
        <v>36.710575431305003</v>
      </c>
      <c r="E6" s="11">
        <v>25.274172041254999</v>
      </c>
      <c r="F6" s="11">
        <v>73.543720112545003</v>
      </c>
      <c r="G6" s="11">
        <v>60.289490952611999</v>
      </c>
      <c r="H6" s="11">
        <v>9.7991334392350993</v>
      </c>
      <c r="I6" s="11">
        <v>53.7</v>
      </c>
      <c r="P6" s="16">
        <f t="shared" si="0"/>
        <v>26.136870162334578</v>
      </c>
    </row>
    <row r="7" spans="1:17" x14ac:dyDescent="0.25">
      <c r="A7" s="4">
        <v>1983</v>
      </c>
      <c r="B7" s="11">
        <v>106.63055442396001</v>
      </c>
      <c r="C7" s="11">
        <v>78.657407206133001</v>
      </c>
      <c r="D7" s="11">
        <v>38.249569133389997</v>
      </c>
      <c r="E7" s="11">
        <v>26.592485478297</v>
      </c>
      <c r="F7" s="11">
        <v>86.256355712057996</v>
      </c>
      <c r="G7" s="11">
        <v>66.267480520171006</v>
      </c>
      <c r="H7" s="11">
        <v>9.9554367300343003</v>
      </c>
      <c r="I7" s="11">
        <v>59.8</v>
      </c>
      <c r="P7" s="16">
        <f t="shared" si="0"/>
        <v>30.285359907623466</v>
      </c>
    </row>
    <row r="8" spans="1:17" x14ac:dyDescent="0.25">
      <c r="A8" s="4">
        <v>1984</v>
      </c>
      <c r="B8" s="11">
        <v>110.81123876602</v>
      </c>
      <c r="C8" s="11">
        <v>80.016454853960994</v>
      </c>
      <c r="D8" s="11">
        <v>38.947171662709998</v>
      </c>
      <c r="E8" s="11">
        <v>28.986201609811999</v>
      </c>
      <c r="F8" s="11">
        <v>90.345975210985003</v>
      </c>
      <c r="G8" s="11">
        <v>71.516959505977994</v>
      </c>
      <c r="H8" s="11">
        <v>9.9506519455732008</v>
      </c>
      <c r="I8" s="11">
        <v>63.4</v>
      </c>
      <c r="P8" s="16">
        <f t="shared" si="0"/>
        <v>31.490320263015093</v>
      </c>
    </row>
    <row r="9" spans="1:17" x14ac:dyDescent="0.25">
      <c r="A9" s="4">
        <v>1985</v>
      </c>
      <c r="B9" s="11">
        <v>115.42769074544999</v>
      </c>
      <c r="C9" s="11">
        <v>77.558100196550001</v>
      </c>
      <c r="D9" s="11">
        <v>39.522583549959997</v>
      </c>
      <c r="E9" s="11">
        <v>30.584779404319999</v>
      </c>
      <c r="F9" s="11">
        <v>93.076853296146993</v>
      </c>
      <c r="G9" s="11">
        <v>77.246236643133997</v>
      </c>
      <c r="H9" s="11">
        <v>10.350474792423</v>
      </c>
      <c r="I9" s="11">
        <v>68.7</v>
      </c>
      <c r="P9" s="16">
        <f t="shared" si="0"/>
        <v>32.530007011606322</v>
      </c>
    </row>
    <row r="10" spans="1:17" x14ac:dyDescent="0.25">
      <c r="A10" s="4">
        <v>1986</v>
      </c>
      <c r="B10" s="11">
        <v>120.53435830862</v>
      </c>
      <c r="C10" s="11">
        <v>75.020484331329001</v>
      </c>
      <c r="D10" s="11">
        <v>39.379401822618</v>
      </c>
      <c r="E10" s="11">
        <v>31.179159116419001</v>
      </c>
      <c r="F10" s="11">
        <v>107.36728127384001</v>
      </c>
      <c r="G10" s="11">
        <v>81.271909221708</v>
      </c>
      <c r="H10" s="11">
        <v>8.5313180799992008</v>
      </c>
      <c r="I10" s="11">
        <v>70.599999999999994</v>
      </c>
      <c r="P10" s="16">
        <f t="shared" si="0"/>
        <v>35.777921964832274</v>
      </c>
    </row>
    <row r="11" spans="1:17" x14ac:dyDescent="0.25">
      <c r="A11" s="4">
        <v>1987</v>
      </c>
      <c r="B11" s="11">
        <v>124.94189919574001</v>
      </c>
      <c r="C11" s="11">
        <v>71.725947250432995</v>
      </c>
      <c r="D11" s="11">
        <v>40.407889807289003</v>
      </c>
      <c r="E11" s="11">
        <v>33.530000802487002</v>
      </c>
      <c r="F11" s="11">
        <v>108.40134160167</v>
      </c>
      <c r="G11" s="11">
        <v>85.087937396632</v>
      </c>
      <c r="H11" s="11">
        <v>7.1530202231299</v>
      </c>
      <c r="I11" s="11">
        <v>73</v>
      </c>
      <c r="P11" s="16">
        <f t="shared" si="0"/>
        <v>36.839824276687345</v>
      </c>
    </row>
    <row r="12" spans="1:17" x14ac:dyDescent="0.25">
      <c r="A12" s="4">
        <v>1988</v>
      </c>
      <c r="B12" s="11">
        <v>125.38480967597999</v>
      </c>
      <c r="C12" s="11">
        <v>70.137823765047997</v>
      </c>
      <c r="D12" s="11">
        <v>40.827882101695003</v>
      </c>
      <c r="E12" s="11">
        <v>33.482383016082998</v>
      </c>
      <c r="F12" s="11">
        <v>106.64300172317</v>
      </c>
      <c r="G12" s="11">
        <v>86.730166741714001</v>
      </c>
      <c r="H12" s="11">
        <v>5.8895254435944002</v>
      </c>
      <c r="I12" s="11">
        <v>75.5</v>
      </c>
      <c r="J12" s="1" t="s">
        <v>42</v>
      </c>
      <c r="P12" s="16">
        <f t="shared" si="0"/>
        <v>37.056365819517914</v>
      </c>
    </row>
    <row r="13" spans="1:17" x14ac:dyDescent="0.25">
      <c r="A13" s="4">
        <v>1989</v>
      </c>
      <c r="B13" s="11">
        <v>122.21562988916</v>
      </c>
      <c r="C13" s="11">
        <v>68.254353177791998</v>
      </c>
      <c r="D13" s="11">
        <v>39.486361815514996</v>
      </c>
      <c r="E13" s="11">
        <v>34.274980362252997</v>
      </c>
      <c r="F13" s="11">
        <v>98.044831020298005</v>
      </c>
      <c r="G13" s="11">
        <v>89.095981346792001</v>
      </c>
      <c r="H13" s="11">
        <v>5.0723178858587001</v>
      </c>
      <c r="I13" s="11">
        <v>75.599999999999994</v>
      </c>
      <c r="J13" s="11">
        <v>40.018382038706001</v>
      </c>
      <c r="K13" s="1" t="s">
        <v>43</v>
      </c>
      <c r="P13" s="16">
        <f t="shared" si="0"/>
        <v>34.738612028955984</v>
      </c>
    </row>
    <row r="14" spans="1:17" x14ac:dyDescent="0.25">
      <c r="A14" s="4">
        <v>1990</v>
      </c>
      <c r="B14" s="11">
        <v>125.98527431271</v>
      </c>
      <c r="C14" s="11">
        <v>69.389718804824994</v>
      </c>
      <c r="D14" s="11">
        <v>41.040832199881002</v>
      </c>
      <c r="E14" s="11">
        <v>35.413795416138001</v>
      </c>
      <c r="F14" s="11">
        <v>92.773823720280006</v>
      </c>
      <c r="G14" s="11">
        <v>92.395899639966999</v>
      </c>
      <c r="H14" s="11">
        <v>4.6980248479486999</v>
      </c>
      <c r="I14" s="11">
        <v>76.900000000000006</v>
      </c>
      <c r="J14" s="11">
        <v>41.458331913476997</v>
      </c>
      <c r="K14" s="11">
        <v>27.160591716685001</v>
      </c>
      <c r="P14" s="16">
        <f t="shared" si="0"/>
        <v>35.058099976039017</v>
      </c>
    </row>
    <row r="15" spans="1:17" x14ac:dyDescent="0.25">
      <c r="A15" s="4">
        <v>1991</v>
      </c>
      <c r="B15" s="11">
        <v>127.42606314739</v>
      </c>
      <c r="C15" s="11">
        <v>70.223339725068996</v>
      </c>
      <c r="D15" s="11">
        <v>39.132611723003002</v>
      </c>
      <c r="E15" s="11">
        <v>36.295291638411001</v>
      </c>
      <c r="F15" s="11">
        <v>93.882076452991996</v>
      </c>
      <c r="G15" s="11">
        <v>95.622682101570007</v>
      </c>
      <c r="H15" s="11">
        <v>4.063862714551</v>
      </c>
      <c r="I15" s="11">
        <v>76.7</v>
      </c>
      <c r="J15" s="11">
        <v>42.019898282537</v>
      </c>
      <c r="K15" s="11">
        <v>28.099587582632001</v>
      </c>
      <c r="L15" s="1" t="s">
        <v>44</v>
      </c>
      <c r="P15" s="16">
        <f t="shared" si="0"/>
        <v>35.771011213613185</v>
      </c>
    </row>
    <row r="16" spans="1:17" x14ac:dyDescent="0.25">
      <c r="A16" s="4">
        <v>1992</v>
      </c>
      <c r="B16" s="11">
        <v>130.21722477114</v>
      </c>
      <c r="C16" s="11">
        <v>66.770312508464002</v>
      </c>
      <c r="D16" s="11">
        <v>41.618514498738001</v>
      </c>
      <c r="E16" s="11">
        <v>40.014390754731998</v>
      </c>
      <c r="F16" s="11">
        <v>90.682077568818997</v>
      </c>
      <c r="G16" s="11">
        <v>102.28446396613001</v>
      </c>
      <c r="H16" s="11">
        <v>4.8064114025692</v>
      </c>
      <c r="I16" s="11">
        <v>77.400000000000006</v>
      </c>
      <c r="J16" s="11">
        <v>44.297597639286998</v>
      </c>
      <c r="K16" s="11">
        <v>32.921093647100001</v>
      </c>
      <c r="L16" s="11">
        <v>54.444612425750996</v>
      </c>
      <c r="P16" s="16">
        <f t="shared" si="0"/>
        <v>34.037197917802338</v>
      </c>
    </row>
    <row r="17" spans="1:17" x14ac:dyDescent="0.25">
      <c r="A17" s="4">
        <v>1993</v>
      </c>
      <c r="B17" s="11">
        <v>134.31818604745999</v>
      </c>
      <c r="C17" s="11">
        <v>78.627004112159</v>
      </c>
      <c r="D17" s="11">
        <v>45.155700437504997</v>
      </c>
      <c r="E17" s="11">
        <v>46.299037620907001</v>
      </c>
      <c r="F17" s="11">
        <v>93.487057467132004</v>
      </c>
      <c r="G17" s="11">
        <v>112.1336126442</v>
      </c>
      <c r="H17" s="11">
        <v>6.0035474889684997</v>
      </c>
      <c r="I17" s="11">
        <v>78.5</v>
      </c>
      <c r="J17" s="11">
        <v>54.770805992485002</v>
      </c>
      <c r="K17" s="11">
        <v>37.694718268990997</v>
      </c>
      <c r="L17" s="11">
        <v>53.634307531504</v>
      </c>
      <c r="P17" s="16">
        <f t="shared" si="0"/>
        <v>34.837093105826952</v>
      </c>
    </row>
    <row r="18" spans="1:17" x14ac:dyDescent="0.25">
      <c r="A18" s="4">
        <v>1994</v>
      </c>
      <c r="B18" s="11">
        <v>132.53694235107</v>
      </c>
      <c r="C18" s="11">
        <v>75.236865075249995</v>
      </c>
      <c r="D18" s="11">
        <v>47.517825044119</v>
      </c>
      <c r="E18" s="11">
        <v>49.614572489453003</v>
      </c>
      <c r="F18" s="11">
        <v>88.131984424783994</v>
      </c>
      <c r="G18" s="11">
        <v>118.13530258279999</v>
      </c>
      <c r="H18" s="11">
        <v>5.4728014102635001</v>
      </c>
      <c r="I18" s="11">
        <v>75.3</v>
      </c>
      <c r="J18" s="11">
        <v>57.231632856512</v>
      </c>
      <c r="K18" s="11">
        <v>40.954474354378</v>
      </c>
      <c r="L18" s="11">
        <v>56.624096841916</v>
      </c>
      <c r="M18" s="1" t="s">
        <v>45</v>
      </c>
      <c r="P18" s="16">
        <f t="shared" si="0"/>
        <v>34.156600977481773</v>
      </c>
    </row>
    <row r="19" spans="1:17" x14ac:dyDescent="0.25">
      <c r="A19" s="4">
        <v>1995</v>
      </c>
      <c r="B19" s="11">
        <v>130.54636700438999</v>
      </c>
      <c r="C19" s="11">
        <v>71.392680825444998</v>
      </c>
      <c r="D19" s="11">
        <v>54.779027637344001</v>
      </c>
      <c r="E19" s="11">
        <v>55.797421481557997</v>
      </c>
      <c r="F19" s="11">
        <v>78.621621224852007</v>
      </c>
      <c r="G19" s="11">
        <v>116.90941172648</v>
      </c>
      <c r="H19" s="11">
        <v>8.9343477973530998</v>
      </c>
      <c r="I19" s="11">
        <v>73.145714803852002</v>
      </c>
      <c r="J19" s="11">
        <v>61.816191853859998</v>
      </c>
      <c r="K19" s="11">
        <v>43.472500614563998</v>
      </c>
      <c r="L19" s="11">
        <v>58.304777885222997</v>
      </c>
      <c r="M19" s="11">
        <v>67.864681583080994</v>
      </c>
      <c r="N19" s="1" t="s">
        <v>46</v>
      </c>
      <c r="P19" s="16">
        <f t="shared" si="0"/>
        <v>30.274698764262105</v>
      </c>
    </row>
    <row r="20" spans="1:17" x14ac:dyDescent="0.25">
      <c r="A20" s="4">
        <v>1996</v>
      </c>
      <c r="B20" s="11">
        <v>127.9755675135</v>
      </c>
      <c r="C20" s="11">
        <v>68.260994242774004</v>
      </c>
      <c r="D20" s="11">
        <v>57.645718260724998</v>
      </c>
      <c r="E20" s="11">
        <v>59.676714722585999</v>
      </c>
      <c r="F20" s="11">
        <v>69.922064690948005</v>
      </c>
      <c r="G20" s="11">
        <v>116.34085780079</v>
      </c>
      <c r="H20" s="11">
        <v>8.6545446779089001</v>
      </c>
      <c r="I20" s="11">
        <v>71.239778979598995</v>
      </c>
      <c r="J20" s="11">
        <v>65.855634105611998</v>
      </c>
      <c r="K20" s="11">
        <v>43.438693552476998</v>
      </c>
      <c r="L20" s="11">
        <v>59.510510707842997</v>
      </c>
      <c r="M20" s="11">
        <v>67.807150174480995</v>
      </c>
      <c r="N20" s="11">
        <v>55.318440133255002</v>
      </c>
      <c r="P20" s="16">
        <f t="shared" si="0"/>
        <v>28.386867191722502</v>
      </c>
    </row>
    <row r="21" spans="1:17" x14ac:dyDescent="0.25">
      <c r="A21" s="4">
        <v>1997</v>
      </c>
      <c r="B21" s="11">
        <v>123.20716558466</v>
      </c>
      <c r="C21" s="11">
        <v>64.278279321089002</v>
      </c>
      <c r="D21" s="11">
        <v>58.688875445454997</v>
      </c>
      <c r="E21" s="11">
        <v>61.096881758568003</v>
      </c>
      <c r="F21" s="11">
        <v>61.656567405354998</v>
      </c>
      <c r="G21" s="11">
        <v>113.7638892712</v>
      </c>
      <c r="H21" s="11">
        <v>8.5446840188800994</v>
      </c>
      <c r="I21" s="11">
        <v>65.578239866724999</v>
      </c>
      <c r="J21" s="11">
        <v>64.568444085256004</v>
      </c>
      <c r="K21" s="11">
        <v>41.784136579007999</v>
      </c>
      <c r="L21" s="11">
        <v>55.184359823324002</v>
      </c>
      <c r="M21" s="11">
        <v>63.055809601120998</v>
      </c>
      <c r="N21" s="11">
        <v>52.247647600642999</v>
      </c>
      <c r="O21" s="1" t="s">
        <v>47</v>
      </c>
      <c r="P21" s="16">
        <f t="shared" si="0"/>
        <v>27.473488087486725</v>
      </c>
    </row>
    <row r="22" spans="1:17" x14ac:dyDescent="0.25">
      <c r="A22" s="5">
        <v>1998</v>
      </c>
      <c r="B22" s="12">
        <v>118.19829501597</v>
      </c>
      <c r="C22" s="12">
        <v>60.279497161435998</v>
      </c>
      <c r="D22" s="12">
        <v>59.422563335200003</v>
      </c>
      <c r="E22" s="12">
        <v>61.040230324939998</v>
      </c>
      <c r="F22" s="12">
        <v>51.496475803839999</v>
      </c>
      <c r="G22" s="12">
        <v>110.80760756036</v>
      </c>
      <c r="H22" s="12">
        <v>8.0764696642828007</v>
      </c>
      <c r="I22" s="12">
        <v>62.451999023927002</v>
      </c>
      <c r="J22" s="12">
        <v>62.623104824766003</v>
      </c>
      <c r="K22" s="12">
        <v>41.261840047790002</v>
      </c>
      <c r="L22" s="12">
        <v>51.827352287377998</v>
      </c>
      <c r="M22" s="12">
        <v>68.818792288123007</v>
      </c>
      <c r="N22" s="12">
        <v>46.862487747338001</v>
      </c>
      <c r="O22" s="12">
        <v>97.424618602460001</v>
      </c>
      <c r="P22" s="16">
        <f t="shared" si="0"/>
        <v>26.858884560888814</v>
      </c>
    </row>
    <row r="23" spans="1:17" x14ac:dyDescent="0.25">
      <c r="A23" s="13" t="s">
        <v>50</v>
      </c>
      <c r="O23" s="47" t="s">
        <v>73</v>
      </c>
      <c r="P23" s="41">
        <f>AVERAGE(P3:P22)</f>
        <v>30.697727826999635</v>
      </c>
      <c r="Q23" s="48">
        <f>P23/B90</f>
        <v>0.55514118007705027</v>
      </c>
    </row>
    <row r="24" spans="1:17" ht="23.25" x14ac:dyDescent="0.35">
      <c r="A24" s="38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7" ht="33.75" x14ac:dyDescent="0.5">
      <c r="A25" s="8" t="s">
        <v>48</v>
      </c>
      <c r="B25" s="7" t="s">
        <v>29</v>
      </c>
      <c r="C25" s="7" t="s">
        <v>30</v>
      </c>
      <c r="D25" s="7" t="s">
        <v>31</v>
      </c>
      <c r="E25" s="7" t="s">
        <v>32</v>
      </c>
      <c r="F25" s="7" t="s">
        <v>33</v>
      </c>
      <c r="G25" s="7" t="s">
        <v>34</v>
      </c>
      <c r="H25" s="7" t="s">
        <v>35</v>
      </c>
      <c r="I25" s="7" t="s">
        <v>36</v>
      </c>
      <c r="J25" s="7" t="s">
        <v>37</v>
      </c>
      <c r="K25" s="7" t="s">
        <v>38</v>
      </c>
      <c r="L25" s="7" t="s">
        <v>0</v>
      </c>
      <c r="M25" s="7" t="s">
        <v>39</v>
      </c>
      <c r="N25" s="7" t="s">
        <v>40</v>
      </c>
      <c r="O25" s="7" t="s">
        <v>41</v>
      </c>
      <c r="P25" s="19" t="s">
        <v>55</v>
      </c>
    </row>
    <row r="26" spans="1:17" x14ac:dyDescent="0.25">
      <c r="A26" s="4">
        <v>1979</v>
      </c>
      <c r="B26" s="11"/>
      <c r="C26" s="11"/>
      <c r="D26" s="11"/>
      <c r="E26" s="11"/>
      <c r="F26" s="11"/>
      <c r="G26" s="11"/>
      <c r="H26" s="11"/>
      <c r="I26" s="11"/>
      <c r="P26" s="16"/>
    </row>
    <row r="27" spans="1:17" x14ac:dyDescent="0.25">
      <c r="A27" s="4">
        <v>1980</v>
      </c>
      <c r="B27" s="9">
        <v>124.139</v>
      </c>
      <c r="C27" s="9">
        <v>71.126999999999995</v>
      </c>
      <c r="D27" s="9">
        <v>850.47500000000002</v>
      </c>
      <c r="E27" s="9">
        <v>702.24300000000005</v>
      </c>
      <c r="F27" s="9">
        <v>21.419</v>
      </c>
      <c r="G27" s="9">
        <v>482.42899999999997</v>
      </c>
      <c r="H27" s="9">
        <v>6.46</v>
      </c>
      <c r="I27" s="9">
        <v>193.41499999999999</v>
      </c>
      <c r="P27" s="16">
        <f t="shared" ref="P27:P45" si="1">SUM(B27:O27)</f>
        <v>2451.7069999999999</v>
      </c>
    </row>
    <row r="28" spans="1:17" x14ac:dyDescent="0.25">
      <c r="A28" s="4">
        <v>1981</v>
      </c>
      <c r="B28" s="9">
        <v>102.792</v>
      </c>
      <c r="C28" s="9">
        <v>61.878</v>
      </c>
      <c r="D28" s="9">
        <v>715.54600000000005</v>
      </c>
      <c r="E28" s="9">
        <v>618.95399999999995</v>
      </c>
      <c r="F28" s="9">
        <v>20.417000000000002</v>
      </c>
      <c r="G28" s="9">
        <v>437.49400000000003</v>
      </c>
      <c r="H28" s="9">
        <v>5.5720000000000001</v>
      </c>
      <c r="I28" s="9">
        <v>162.114</v>
      </c>
      <c r="P28" s="16">
        <f t="shared" si="1"/>
        <v>2124.7669999999998</v>
      </c>
    </row>
    <row r="29" spans="1:17" x14ac:dyDescent="0.25">
      <c r="A29" s="4">
        <v>1982</v>
      </c>
      <c r="B29" s="9">
        <v>90.44</v>
      </c>
      <c r="C29" s="9">
        <v>60.412999999999997</v>
      </c>
      <c r="D29" s="9">
        <v>690.923</v>
      </c>
      <c r="E29" s="9">
        <v>588.01499999999999</v>
      </c>
      <c r="F29" s="9">
        <v>21.306000000000001</v>
      </c>
      <c r="G29" s="9">
        <v>432.37</v>
      </c>
      <c r="H29" s="9">
        <v>4.5750000000000002</v>
      </c>
      <c r="I29" s="9">
        <v>157.059</v>
      </c>
      <c r="P29" s="16">
        <f t="shared" si="1"/>
        <v>2045.1010000000001</v>
      </c>
    </row>
    <row r="30" spans="1:17" x14ac:dyDescent="0.25">
      <c r="A30" s="4">
        <v>1983</v>
      </c>
      <c r="B30" s="9">
        <v>85.492000000000004</v>
      </c>
      <c r="C30" s="9">
        <v>60.645000000000003</v>
      </c>
      <c r="D30" s="9">
        <v>689.29399999999998</v>
      </c>
      <c r="E30" s="9">
        <v>562.49900000000002</v>
      </c>
      <c r="F30" s="9">
        <v>20.611999999999998</v>
      </c>
      <c r="G30" s="9">
        <v>448.685</v>
      </c>
      <c r="H30" s="9">
        <v>4.4909999999999997</v>
      </c>
      <c r="I30" s="9">
        <v>152.90899999999999</v>
      </c>
      <c r="P30" s="16">
        <f t="shared" si="1"/>
        <v>2024.627</v>
      </c>
    </row>
    <row r="31" spans="1:17" x14ac:dyDescent="0.25">
      <c r="A31" s="4">
        <v>1984</v>
      </c>
      <c r="B31" s="9">
        <v>81.671999999999997</v>
      </c>
      <c r="C31" s="9">
        <v>59.104999999999997</v>
      </c>
      <c r="D31" s="9">
        <v>649.43399999999997</v>
      </c>
      <c r="E31" s="9">
        <v>532.33900000000006</v>
      </c>
      <c r="F31" s="9">
        <v>19.876999999999999</v>
      </c>
      <c r="G31" s="9">
        <v>443.30500000000001</v>
      </c>
      <c r="H31" s="9">
        <v>4.4029999999999996</v>
      </c>
      <c r="I31" s="9">
        <v>142.32499999999999</v>
      </c>
      <c r="P31" s="16">
        <f t="shared" si="1"/>
        <v>1932.4600000000003</v>
      </c>
    </row>
    <row r="32" spans="1:17" x14ac:dyDescent="0.25">
      <c r="A32" s="4">
        <v>1985</v>
      </c>
      <c r="B32" s="9">
        <v>84.92</v>
      </c>
      <c r="C32" s="9">
        <v>62.658000000000001</v>
      </c>
      <c r="D32" s="9">
        <v>658.53599999999994</v>
      </c>
      <c r="E32" s="9">
        <v>557.56100000000004</v>
      </c>
      <c r="F32" s="9">
        <v>21.161000000000001</v>
      </c>
      <c r="G32" s="9">
        <v>457.78699999999998</v>
      </c>
      <c r="H32" s="9">
        <v>4.5620000000000003</v>
      </c>
      <c r="I32" s="9">
        <v>144.398</v>
      </c>
      <c r="P32" s="16">
        <f t="shared" si="1"/>
        <v>1991.5829999999999</v>
      </c>
    </row>
    <row r="33" spans="1:16" x14ac:dyDescent="0.25">
      <c r="A33" s="4">
        <v>1986</v>
      </c>
      <c r="B33" s="9">
        <v>117.68899999999999</v>
      </c>
      <c r="C33" s="9">
        <v>88.078999999999994</v>
      </c>
      <c r="D33" s="9">
        <v>940.55100000000004</v>
      </c>
      <c r="E33" s="9">
        <v>772.83799999999997</v>
      </c>
      <c r="F33" s="9">
        <v>28.507000000000001</v>
      </c>
      <c r="G33" s="9">
        <v>648.37300000000005</v>
      </c>
      <c r="H33" s="9">
        <v>6.6379999999999999</v>
      </c>
      <c r="I33" s="9">
        <v>201.24</v>
      </c>
      <c r="P33" s="16">
        <f t="shared" si="1"/>
        <v>2803.915</v>
      </c>
    </row>
    <row r="34" spans="1:16" x14ac:dyDescent="0.25">
      <c r="A34" s="4">
        <v>1987</v>
      </c>
      <c r="B34" s="9">
        <v>146.18899999999999</v>
      </c>
      <c r="C34" s="9">
        <v>109.414</v>
      </c>
      <c r="D34" s="9">
        <v>1170.415</v>
      </c>
      <c r="E34" s="9">
        <v>935.11699999999996</v>
      </c>
      <c r="F34" s="9">
        <v>33.649000000000001</v>
      </c>
      <c r="G34" s="9">
        <v>813.77700000000004</v>
      </c>
      <c r="H34" s="9">
        <v>8.2439999999999998</v>
      </c>
      <c r="I34" s="9">
        <v>246.488</v>
      </c>
      <c r="P34" s="16">
        <f t="shared" si="1"/>
        <v>3463.2930000000001</v>
      </c>
    </row>
    <row r="35" spans="1:16" x14ac:dyDescent="0.25">
      <c r="A35" s="4">
        <v>1988</v>
      </c>
      <c r="B35" s="9">
        <v>158.94300000000001</v>
      </c>
      <c r="C35" s="9">
        <v>115.55200000000001</v>
      </c>
      <c r="D35" s="9">
        <v>1261.83</v>
      </c>
      <c r="E35" s="9">
        <v>1020.878</v>
      </c>
      <c r="F35" s="9">
        <v>36.863</v>
      </c>
      <c r="G35" s="9">
        <v>901.59900000000005</v>
      </c>
      <c r="H35" s="9">
        <v>9.3390000000000004</v>
      </c>
      <c r="I35" s="9">
        <v>263.755</v>
      </c>
      <c r="J35" s="1" t="s">
        <v>42</v>
      </c>
      <c r="P35" s="16">
        <f t="shared" si="1"/>
        <v>3768.759</v>
      </c>
    </row>
    <row r="36" spans="1:16" x14ac:dyDescent="0.25">
      <c r="A36" s="4">
        <v>1989</v>
      </c>
      <c r="B36" s="9">
        <v>160.672</v>
      </c>
      <c r="C36" s="9">
        <v>112.41</v>
      </c>
      <c r="D36" s="9">
        <v>1252.635</v>
      </c>
      <c r="E36" s="9">
        <v>1026.1790000000001</v>
      </c>
      <c r="F36" s="9">
        <v>38.018000000000001</v>
      </c>
      <c r="G36" s="9">
        <v>937.70500000000004</v>
      </c>
      <c r="H36" s="9">
        <v>9.9440000000000008</v>
      </c>
      <c r="I36" s="9">
        <v>260.07299999999998</v>
      </c>
      <c r="J36" s="9">
        <v>411.57100000000003</v>
      </c>
      <c r="K36" s="1" t="s">
        <v>43</v>
      </c>
      <c r="P36" s="16">
        <f t="shared" si="1"/>
        <v>4209.2070000000003</v>
      </c>
    </row>
    <row r="37" spans="1:16" x14ac:dyDescent="0.25">
      <c r="A37" s="4">
        <v>1990</v>
      </c>
      <c r="B37" s="9">
        <v>201.22</v>
      </c>
      <c r="C37" s="9">
        <v>138.24799999999999</v>
      </c>
      <c r="D37" s="9">
        <v>1592.5909999999999</v>
      </c>
      <c r="E37" s="9">
        <v>1272.433</v>
      </c>
      <c r="F37" s="9">
        <v>48.183999999999997</v>
      </c>
      <c r="G37" s="9">
        <v>1170.287</v>
      </c>
      <c r="H37" s="9">
        <v>12.68</v>
      </c>
      <c r="I37" s="9">
        <v>320.839</v>
      </c>
      <c r="J37" s="9">
        <v>533.91700000000003</v>
      </c>
      <c r="K37" s="9">
        <v>1191.021</v>
      </c>
      <c r="P37" s="16">
        <f t="shared" si="1"/>
        <v>6481.42</v>
      </c>
    </row>
    <row r="38" spans="1:16" x14ac:dyDescent="0.25">
      <c r="A38" s="4">
        <v>1991</v>
      </c>
      <c r="B38" s="9">
        <v>206.46899999999999</v>
      </c>
      <c r="C38" s="9">
        <v>139.226</v>
      </c>
      <c r="D38" s="9">
        <v>1868.521</v>
      </c>
      <c r="E38" s="9">
        <v>1273.5940000000001</v>
      </c>
      <c r="F38" s="9">
        <v>48.825000000000003</v>
      </c>
      <c r="G38" s="9">
        <v>1236.1949999999999</v>
      </c>
      <c r="H38" s="9">
        <v>13.738</v>
      </c>
      <c r="I38" s="9">
        <v>330.512</v>
      </c>
      <c r="J38" s="9">
        <v>575.02099999999996</v>
      </c>
      <c r="K38" s="9">
        <v>1244.8109999999999</v>
      </c>
      <c r="L38" s="1" t="s">
        <v>44</v>
      </c>
      <c r="P38" s="16">
        <f t="shared" si="1"/>
        <v>6936.9119999999994</v>
      </c>
    </row>
    <row r="39" spans="1:16" x14ac:dyDescent="0.25">
      <c r="A39" s="4">
        <v>1992</v>
      </c>
      <c r="B39" s="9">
        <v>229.95699999999999</v>
      </c>
      <c r="C39" s="9">
        <v>152.91499999999999</v>
      </c>
      <c r="D39" s="9">
        <v>2127.8530000000001</v>
      </c>
      <c r="E39" s="9">
        <v>1404.3910000000001</v>
      </c>
      <c r="F39" s="9">
        <v>54.893999999999998</v>
      </c>
      <c r="G39" s="9">
        <v>1311.778</v>
      </c>
      <c r="H39" s="9">
        <v>15.39</v>
      </c>
      <c r="I39" s="9">
        <v>365.35599999999999</v>
      </c>
      <c r="J39" s="9">
        <v>628.56500000000005</v>
      </c>
      <c r="K39" s="9">
        <v>1284.454</v>
      </c>
      <c r="L39" s="9">
        <v>108.13</v>
      </c>
      <c r="P39" s="16">
        <f t="shared" si="1"/>
        <v>7683.683</v>
      </c>
    </row>
    <row r="40" spans="1:16" x14ac:dyDescent="0.25">
      <c r="A40" s="4">
        <v>1993</v>
      </c>
      <c r="B40" s="9">
        <v>219.89099999999999</v>
      </c>
      <c r="C40" s="9">
        <v>143.19499999999999</v>
      </c>
      <c r="D40" s="9">
        <v>2069.6869999999999</v>
      </c>
      <c r="E40" s="9">
        <v>1324.2360000000001</v>
      </c>
      <c r="F40" s="9">
        <v>51.347999999999999</v>
      </c>
      <c r="G40" s="9">
        <v>1054.8389999999999</v>
      </c>
      <c r="H40" s="9">
        <v>15.778</v>
      </c>
      <c r="I40" s="9">
        <v>355.303</v>
      </c>
      <c r="J40" s="9">
        <v>528.01</v>
      </c>
      <c r="K40" s="9">
        <v>1149.99</v>
      </c>
      <c r="L40" s="9">
        <v>95.149000000000001</v>
      </c>
      <c r="P40" s="16">
        <f t="shared" si="1"/>
        <v>7007.4260000000004</v>
      </c>
    </row>
    <row r="41" spans="1:16" x14ac:dyDescent="0.25">
      <c r="A41" s="4">
        <v>1994</v>
      </c>
      <c r="B41" s="9">
        <v>239.9</v>
      </c>
      <c r="C41" s="9">
        <v>156.16399999999999</v>
      </c>
      <c r="D41" s="9">
        <v>2210.828</v>
      </c>
      <c r="E41" s="9">
        <v>1396.653</v>
      </c>
      <c r="F41" s="9">
        <v>55.825000000000003</v>
      </c>
      <c r="G41" s="9">
        <v>1087.9939999999999</v>
      </c>
      <c r="H41" s="9">
        <v>17.558</v>
      </c>
      <c r="I41" s="9">
        <v>381.87400000000002</v>
      </c>
      <c r="J41" s="9">
        <v>529.82399999999996</v>
      </c>
      <c r="K41" s="9">
        <v>1235.021</v>
      </c>
      <c r="L41" s="9">
        <v>99.701999999999998</v>
      </c>
      <c r="M41" s="1" t="s">
        <v>45</v>
      </c>
      <c r="P41" s="16">
        <f t="shared" si="1"/>
        <v>7411.3429999999989</v>
      </c>
    </row>
    <row r="42" spans="1:16" x14ac:dyDescent="0.25">
      <c r="A42" s="4">
        <v>1995</v>
      </c>
      <c r="B42" s="9">
        <v>289.84399999999999</v>
      </c>
      <c r="C42" s="9">
        <v>185.00800000000001</v>
      </c>
      <c r="D42" s="9">
        <v>2593.835</v>
      </c>
      <c r="E42" s="9">
        <v>1602.13</v>
      </c>
      <c r="F42" s="9">
        <v>69.238</v>
      </c>
      <c r="G42" s="9">
        <v>1171.4010000000001</v>
      </c>
      <c r="H42" s="9">
        <v>20.655000000000001</v>
      </c>
      <c r="I42" s="9">
        <v>452.71</v>
      </c>
      <c r="J42" s="9">
        <v>612.42899999999997</v>
      </c>
      <c r="K42" s="9">
        <v>1336.125</v>
      </c>
      <c r="L42" s="9">
        <v>118.194</v>
      </c>
      <c r="M42" s="9">
        <v>241.23500000000001</v>
      </c>
      <c r="N42" s="1" t="s">
        <v>46</v>
      </c>
      <c r="P42" s="16">
        <f t="shared" si="1"/>
        <v>8692.8040000000001</v>
      </c>
    </row>
    <row r="43" spans="1:16" x14ac:dyDescent="0.25">
      <c r="A43" s="4">
        <v>1996</v>
      </c>
      <c r="B43" s="9">
        <v>281.447</v>
      </c>
      <c r="C43" s="9">
        <v>187.63300000000001</v>
      </c>
      <c r="D43" s="9">
        <v>2504.5360000000001</v>
      </c>
      <c r="E43" s="9">
        <v>1606.0350000000001</v>
      </c>
      <c r="F43" s="9">
        <v>75.903999999999996</v>
      </c>
      <c r="G43" s="9">
        <v>1309.287</v>
      </c>
      <c r="H43" s="9">
        <v>20.547999999999998</v>
      </c>
      <c r="I43" s="9">
        <v>450.625</v>
      </c>
      <c r="J43" s="9">
        <v>638.44399999999996</v>
      </c>
      <c r="K43" s="9">
        <v>1410.8530000000001</v>
      </c>
      <c r="L43" s="9">
        <v>122.654</v>
      </c>
      <c r="M43" s="9">
        <v>237.34299999999999</v>
      </c>
      <c r="N43" s="9">
        <v>132.15299999999999</v>
      </c>
      <c r="P43" s="16">
        <f t="shared" si="1"/>
        <v>8977.4620000000032</v>
      </c>
    </row>
    <row r="44" spans="1:16" x14ac:dyDescent="0.25">
      <c r="A44" s="4">
        <v>1997</v>
      </c>
      <c r="B44" s="9">
        <v>255.13200000000001</v>
      </c>
      <c r="C44" s="9">
        <v>173.53899999999999</v>
      </c>
      <c r="D44" s="9">
        <v>2221.402</v>
      </c>
      <c r="E44" s="9">
        <v>1454.5550000000001</v>
      </c>
      <c r="F44" s="9">
        <v>82.930999999999997</v>
      </c>
      <c r="G44" s="9">
        <v>1240.3979999999999</v>
      </c>
      <c r="H44" s="9">
        <v>18.503</v>
      </c>
      <c r="I44" s="9">
        <v>417.32900000000001</v>
      </c>
      <c r="J44" s="9">
        <v>587.91999999999996</v>
      </c>
      <c r="K44" s="9">
        <v>1553.9490000000001</v>
      </c>
      <c r="L44" s="9">
        <v>117.241</v>
      </c>
      <c r="M44" s="9">
        <v>213.04499999999999</v>
      </c>
      <c r="N44" s="9">
        <v>126.997</v>
      </c>
      <c r="O44" s="1" t="s">
        <v>47</v>
      </c>
      <c r="P44" s="16">
        <f t="shared" si="1"/>
        <v>8462.9409999999989</v>
      </c>
    </row>
    <row r="45" spans="1:16" x14ac:dyDescent="0.25">
      <c r="A45" s="5">
        <v>1998</v>
      </c>
      <c r="B45" s="10">
        <v>260.95100000000002</v>
      </c>
      <c r="C45" s="10">
        <v>176.99100000000001</v>
      </c>
      <c r="D45" s="10">
        <v>2246.306</v>
      </c>
      <c r="E45" s="10">
        <v>1505.184</v>
      </c>
      <c r="F45" s="10">
        <v>90.191999999999993</v>
      </c>
      <c r="G45" s="10">
        <v>1267.9559999999999</v>
      </c>
      <c r="H45" s="10">
        <v>19.341999999999999</v>
      </c>
      <c r="I45" s="10">
        <v>438.61</v>
      </c>
      <c r="J45" s="10">
        <v>616.88499999999999</v>
      </c>
      <c r="K45" s="10">
        <v>1641.8219999999999</v>
      </c>
      <c r="L45" s="10">
        <v>124.15900000000001</v>
      </c>
      <c r="M45" s="10">
        <v>218.55699999999999</v>
      </c>
      <c r="N45" s="10">
        <v>134.11000000000001</v>
      </c>
      <c r="O45" s="10">
        <v>2246.306</v>
      </c>
      <c r="P45" s="16">
        <f t="shared" si="1"/>
        <v>10987.371000000001</v>
      </c>
    </row>
    <row r="46" spans="1:16" x14ac:dyDescent="0.25">
      <c r="A46" s="13" t="s">
        <v>50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6" ht="23.25" x14ac:dyDescent="0.35">
      <c r="A47" s="38" t="s">
        <v>53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6" ht="45" x14ac:dyDescent="0.5">
      <c r="A48" s="8" t="s">
        <v>48</v>
      </c>
      <c r="B48" s="7" t="s">
        <v>29</v>
      </c>
      <c r="C48" s="7" t="s">
        <v>30</v>
      </c>
      <c r="D48" s="7" t="s">
        <v>31</v>
      </c>
      <c r="E48" s="7" t="s">
        <v>32</v>
      </c>
      <c r="F48" s="7" t="s">
        <v>33</v>
      </c>
      <c r="G48" s="7" t="s">
        <v>34</v>
      </c>
      <c r="H48" s="7" t="s">
        <v>35</v>
      </c>
      <c r="I48" s="7" t="s">
        <v>36</v>
      </c>
      <c r="J48" s="7" t="s">
        <v>37</v>
      </c>
      <c r="K48" s="7" t="s">
        <v>38</v>
      </c>
      <c r="L48" s="7" t="s">
        <v>0</v>
      </c>
      <c r="M48" s="7" t="s">
        <v>39</v>
      </c>
      <c r="N48" s="7" t="s">
        <v>40</v>
      </c>
      <c r="O48" s="7" t="s">
        <v>41</v>
      </c>
      <c r="P48" s="19" t="s">
        <v>54</v>
      </c>
    </row>
    <row r="49" spans="1:16" x14ac:dyDescent="0.25">
      <c r="A49" s="4">
        <v>1979</v>
      </c>
      <c r="B49" s="11"/>
      <c r="C49" s="11"/>
      <c r="D49" s="11"/>
      <c r="E49" s="11"/>
      <c r="F49" s="11"/>
      <c r="G49" s="11"/>
      <c r="H49" s="11"/>
      <c r="I49" s="11"/>
      <c r="P49" s="16"/>
    </row>
    <row r="50" spans="1:16" x14ac:dyDescent="0.25">
      <c r="A50" s="4">
        <v>1980</v>
      </c>
      <c r="B50" s="11">
        <f t="shared" ref="B50:I68" si="2">(B4/100)*B27</f>
        <v>92.173864744278717</v>
      </c>
      <c r="C50" s="11">
        <f t="shared" si="2"/>
        <v>32.396262069378984</v>
      </c>
      <c r="D50" s="11">
        <f t="shared" si="2"/>
        <v>258.20690188621069</v>
      </c>
      <c r="E50" s="11">
        <f t="shared" si="2"/>
        <v>145.80640430175052</v>
      </c>
      <c r="F50" s="11">
        <f t="shared" si="2"/>
        <v>13.854559692666575</v>
      </c>
      <c r="G50" s="11">
        <f t="shared" si="2"/>
        <v>258.34117501282856</v>
      </c>
      <c r="H50" s="11">
        <f t="shared" si="2"/>
        <v>0.56785316929636998</v>
      </c>
      <c r="I50" s="11">
        <f t="shared" si="2"/>
        <v>86.263089999999991</v>
      </c>
      <c r="P50" s="16">
        <f>SUM(B50:O50)</f>
        <v>887.61011087641043</v>
      </c>
    </row>
    <row r="51" spans="1:16" x14ac:dyDescent="0.25">
      <c r="A51" s="4">
        <v>1981</v>
      </c>
      <c r="B51" s="11">
        <f t="shared" si="2"/>
        <v>89.133276598360155</v>
      </c>
      <c r="C51" s="11">
        <f t="shared" ref="C51:I51" si="3">(C5/100)*C28</f>
        <v>34.379983786667907</v>
      </c>
      <c r="D51" s="11">
        <f t="shared" si="3"/>
        <v>242.31961452112506</v>
      </c>
      <c r="E51" s="11">
        <f t="shared" si="3"/>
        <v>135.96658334522212</v>
      </c>
      <c r="F51" s="11">
        <f t="shared" si="3"/>
        <v>14.061037501533201</v>
      </c>
      <c r="G51" s="11">
        <f t="shared" si="3"/>
        <v>244.20275586223508</v>
      </c>
      <c r="H51" s="11">
        <f t="shared" si="3"/>
        <v>0.51674744097152514</v>
      </c>
      <c r="I51" s="11">
        <f t="shared" si="3"/>
        <v>77.814719999999994</v>
      </c>
      <c r="P51" s="16">
        <f>SUM(B51:O51)</f>
        <v>838.39471905611492</v>
      </c>
    </row>
    <row r="52" spans="1:16" x14ac:dyDescent="0.25">
      <c r="A52" s="4">
        <v>1982</v>
      </c>
      <c r="B52" s="11">
        <f t="shared" si="2"/>
        <v>87.121017234264357</v>
      </c>
      <c r="C52" s="11">
        <f t="shared" ref="C52:I52" si="4">(C6/100)*C29</f>
        <v>40.807090490074415</v>
      </c>
      <c r="D52" s="11">
        <f t="shared" si="4"/>
        <v>253.64180908723546</v>
      </c>
      <c r="E52" s="11">
        <f t="shared" si="4"/>
        <v>148.61592272838558</v>
      </c>
      <c r="F52" s="11">
        <f t="shared" si="4"/>
        <v>15.66922500717884</v>
      </c>
      <c r="G52" s="11">
        <f t="shared" si="4"/>
        <v>260.67367203180851</v>
      </c>
      <c r="H52" s="11">
        <f t="shared" si="4"/>
        <v>0.44831035484500581</v>
      </c>
      <c r="I52" s="11">
        <f t="shared" si="4"/>
        <v>84.340682999999999</v>
      </c>
      <c r="P52" s="16">
        <f>SUM(B52:O52)</f>
        <v>891.31772993379229</v>
      </c>
    </row>
    <row r="53" spans="1:16" x14ac:dyDescent="0.25">
      <c r="A53" s="4">
        <v>1983</v>
      </c>
      <c r="B53" s="11">
        <f t="shared" si="2"/>
        <v>91.160593588131903</v>
      </c>
      <c r="C53" s="11">
        <f t="shared" ref="C53:I53" si="5">(C7/100)*C30</f>
        <v>47.701784600159364</v>
      </c>
      <c r="D53" s="11">
        <f t="shared" si="5"/>
        <v>263.65198506230928</v>
      </c>
      <c r="E53" s="11">
        <f t="shared" si="5"/>
        <v>149.58246489056586</v>
      </c>
      <c r="F53" s="11">
        <f t="shared" si="5"/>
        <v>17.779160039369394</v>
      </c>
      <c r="G53" s="11">
        <f t="shared" si="5"/>
        <v>297.3322449719293</v>
      </c>
      <c r="H53" s="11">
        <f t="shared" si="5"/>
        <v>0.44709866354584038</v>
      </c>
      <c r="I53" s="11">
        <f t="shared" si="5"/>
        <v>91.439581999999987</v>
      </c>
      <c r="P53" s="16">
        <f>SUM(B53:O53)</f>
        <v>959.09491381601094</v>
      </c>
    </row>
    <row r="54" spans="1:16" x14ac:dyDescent="0.25">
      <c r="A54" s="4">
        <v>1984</v>
      </c>
      <c r="B54" s="11">
        <f t="shared" si="2"/>
        <v>90.501754924983842</v>
      </c>
      <c r="C54" s="11">
        <f t="shared" ref="C54:I54" si="6">(C8/100)*C31</f>
        <v>47.293725641433646</v>
      </c>
      <c r="D54" s="11">
        <f t="shared" si="6"/>
        <v>252.93617481600404</v>
      </c>
      <c r="E54" s="11">
        <f t="shared" si="6"/>
        <v>154.30485578765712</v>
      </c>
      <c r="F54" s="11">
        <f t="shared" si="6"/>
        <v>17.958069492687489</v>
      </c>
      <c r="G54" s="11">
        <f t="shared" si="6"/>
        <v>317.03825733797578</v>
      </c>
      <c r="H54" s="11">
        <f t="shared" si="6"/>
        <v>0.438127205163588</v>
      </c>
      <c r="I54" s="11">
        <f t="shared" si="6"/>
        <v>90.234049999999996</v>
      </c>
      <c r="P54" s="16">
        <f>SUM(B54:O54)</f>
        <v>970.70501520590562</v>
      </c>
    </row>
    <row r="55" spans="1:16" x14ac:dyDescent="0.25">
      <c r="A55" s="4">
        <v>1985</v>
      </c>
      <c r="B55" s="11">
        <f t="shared" si="2"/>
        <v>98.021194981036132</v>
      </c>
      <c r="C55" s="11">
        <f t="shared" ref="C55:I55" si="7">(C9/100)*C32</f>
        <v>48.596354421154302</v>
      </c>
      <c r="D55" s="11">
        <f t="shared" si="7"/>
        <v>260.27044080656452</v>
      </c>
      <c r="E55" s="11">
        <f t="shared" si="7"/>
        <v>170.52880189452065</v>
      </c>
      <c r="F55" s="11">
        <f t="shared" si="7"/>
        <v>19.695992925997665</v>
      </c>
      <c r="G55" s="11">
        <f t="shared" si="7"/>
        <v>353.62322934150382</v>
      </c>
      <c r="H55" s="11">
        <f t="shared" si="7"/>
        <v>0.47218866003033733</v>
      </c>
      <c r="I55" s="11">
        <f t="shared" si="7"/>
        <v>99.201426000000012</v>
      </c>
      <c r="P55" s="16">
        <f t="shared" ref="P55:P67" si="8">SUM(B55:O55)</f>
        <v>1050.4096290308075</v>
      </c>
    </row>
    <row r="56" spans="1:16" x14ac:dyDescent="0.25">
      <c r="A56" s="4">
        <v>1986</v>
      </c>
      <c r="B56" s="11">
        <f t="shared" si="2"/>
        <v>141.85568094983179</v>
      </c>
      <c r="C56" s="11">
        <f t="shared" ref="C56:I56" si="9">(C10/100)*C33</f>
        <v>66.077292394191261</v>
      </c>
      <c r="D56" s="11">
        <f t="shared" si="9"/>
        <v>370.38335763665185</v>
      </c>
      <c r="E56" s="11">
        <f t="shared" si="9"/>
        <v>240.96438973215029</v>
      </c>
      <c r="F56" s="11">
        <f t="shared" si="9"/>
        <v>30.607190872733572</v>
      </c>
      <c r="G56" s="11">
        <f t="shared" si="9"/>
        <v>526.9451159780649</v>
      </c>
      <c r="H56" s="11">
        <f t="shared" si="9"/>
        <v>0.56630889415034691</v>
      </c>
      <c r="I56" s="11">
        <f t="shared" si="9"/>
        <v>142.07543999999999</v>
      </c>
      <c r="P56" s="16">
        <f t="shared" si="8"/>
        <v>1519.4747764577739</v>
      </c>
    </row>
    <row r="57" spans="1:16" x14ac:dyDescent="0.25">
      <c r="A57" s="4">
        <v>1987</v>
      </c>
      <c r="B57" s="11">
        <f t="shared" si="2"/>
        <v>182.65131301526037</v>
      </c>
      <c r="C57" s="11">
        <f t="shared" ref="C57:I57" si="10">(C11/100)*C34</f>
        <v>78.478227924588765</v>
      </c>
      <c r="D57" s="11">
        <f t="shared" si="10"/>
        <v>472.94000348798158</v>
      </c>
      <c r="E57" s="11">
        <f t="shared" si="10"/>
        <v>313.54473760419239</v>
      </c>
      <c r="F57" s="11">
        <f t="shared" si="10"/>
        <v>36.475967435545932</v>
      </c>
      <c r="G57" s="11">
        <f t="shared" si="10"/>
        <v>692.42606430819001</v>
      </c>
      <c r="H57" s="11">
        <f t="shared" si="10"/>
        <v>0.58969498719482893</v>
      </c>
      <c r="I57" s="11">
        <f t="shared" si="10"/>
        <v>179.93624</v>
      </c>
      <c r="P57" s="16">
        <f t="shared" si="8"/>
        <v>1957.0422487629539</v>
      </c>
    </row>
    <row r="58" spans="1:16" x14ac:dyDescent="0.25">
      <c r="A58" s="4">
        <v>1988</v>
      </c>
      <c r="B58" s="11">
        <f t="shared" si="2"/>
        <v>199.29037804329292</v>
      </c>
      <c r="C58" s="11">
        <f t="shared" ref="C58:I58" si="11">(C12/100)*C35</f>
        <v>81.045658116988278</v>
      </c>
      <c r="D58" s="11">
        <f t="shared" si="11"/>
        <v>515.17846472381802</v>
      </c>
      <c r="E58" s="11">
        <f t="shared" si="11"/>
        <v>341.81428208692785</v>
      </c>
      <c r="F58" s="11">
        <f t="shared" si="11"/>
        <v>39.311809725212157</v>
      </c>
      <c r="G58" s="11">
        <f t="shared" si="11"/>
        <v>781.95831604162606</v>
      </c>
      <c r="H58" s="11">
        <f t="shared" si="11"/>
        <v>0.55002278117728109</v>
      </c>
      <c r="I58" s="11">
        <f t="shared" si="11"/>
        <v>199.13502499999998</v>
      </c>
      <c r="J58" s="1" t="s">
        <v>42</v>
      </c>
      <c r="P58" s="16">
        <f t="shared" si="8"/>
        <v>2158.2839565190425</v>
      </c>
    </row>
    <row r="59" spans="1:16" x14ac:dyDescent="0.25">
      <c r="A59" s="4">
        <v>1989</v>
      </c>
      <c r="B59" s="11">
        <f t="shared" si="2"/>
        <v>196.36629685551114</v>
      </c>
      <c r="C59" s="11">
        <f t="shared" ref="C59:J59" si="12">(C13/100)*C36</f>
        <v>76.724718407155976</v>
      </c>
      <c r="D59" s="11">
        <f t="shared" si="12"/>
        <v>494.6199883277763</v>
      </c>
      <c r="E59" s="11">
        <f t="shared" si="12"/>
        <v>351.72265073156422</v>
      </c>
      <c r="F59" s="11">
        <f t="shared" si="12"/>
        <v>37.2746838572969</v>
      </c>
      <c r="G59" s="11">
        <f t="shared" si="12"/>
        <v>835.45747188793598</v>
      </c>
      <c r="H59" s="11">
        <f t="shared" si="12"/>
        <v>0.50439129056978915</v>
      </c>
      <c r="I59" s="11">
        <f t="shared" si="12"/>
        <v>196.61518799999996</v>
      </c>
      <c r="J59" s="11">
        <f t="shared" si="12"/>
        <v>164.70405514052268</v>
      </c>
      <c r="K59" s="1" t="s">
        <v>43</v>
      </c>
      <c r="P59" s="16">
        <f t="shared" si="8"/>
        <v>2353.9894444983329</v>
      </c>
    </row>
    <row r="60" spans="1:16" x14ac:dyDescent="0.25">
      <c r="A60" s="4">
        <v>1990</v>
      </c>
      <c r="B60" s="11">
        <f t="shared" si="2"/>
        <v>253.50756897203507</v>
      </c>
      <c r="C60" s="11">
        <f t="shared" ref="C60:K60" si="13">(C14/100)*C37</f>
        <v>95.929898453294456</v>
      </c>
      <c r="D60" s="11">
        <f t="shared" si="13"/>
        <v>653.61259994040677</v>
      </c>
      <c r="E60" s="11">
        <f t="shared" si="13"/>
        <v>450.61681942742723</v>
      </c>
      <c r="F60" s="11">
        <f t="shared" si="13"/>
        <v>44.702139221379717</v>
      </c>
      <c r="G60" s="11">
        <f t="shared" si="13"/>
        <v>1081.2972020195805</v>
      </c>
      <c r="H60" s="11">
        <f t="shared" si="13"/>
        <v>0.59570955071989518</v>
      </c>
      <c r="I60" s="11">
        <f t="shared" si="13"/>
        <v>246.725191</v>
      </c>
      <c r="J60" s="11">
        <f t="shared" si="13"/>
        <v>221.353082002479</v>
      </c>
      <c r="K60" s="11">
        <f t="shared" si="13"/>
        <v>323.48835106997888</v>
      </c>
      <c r="P60" s="16">
        <f t="shared" si="8"/>
        <v>3371.8285616573007</v>
      </c>
    </row>
    <row r="61" spans="1:16" x14ac:dyDescent="0.25">
      <c r="A61" s="4">
        <v>1991</v>
      </c>
      <c r="B61" s="11">
        <f t="shared" si="2"/>
        <v>263.09531831978467</v>
      </c>
      <c r="C61" s="11">
        <f t="shared" ref="C61:K61" si="14">(C15/100)*C38</f>
        <v>97.769146965624572</v>
      </c>
      <c r="D61" s="11">
        <f t="shared" si="14"/>
        <v>731.20106789277293</v>
      </c>
      <c r="E61" s="11">
        <f t="shared" si="14"/>
        <v>462.25465658930426</v>
      </c>
      <c r="F61" s="11">
        <f t="shared" si="14"/>
        <v>45.837923828173345</v>
      </c>
      <c r="G61" s="11">
        <f t="shared" si="14"/>
        <v>1182.0828150055033</v>
      </c>
      <c r="H61" s="11">
        <f t="shared" si="14"/>
        <v>0.55829345972501643</v>
      </c>
      <c r="I61" s="11">
        <f t="shared" si="14"/>
        <v>253.50270399999999</v>
      </c>
      <c r="J61" s="11">
        <f t="shared" si="14"/>
        <v>241.62323930322705</v>
      </c>
      <c r="K61" s="11">
        <f t="shared" si="14"/>
        <v>349.78675718323723</v>
      </c>
      <c r="L61" s="1" t="s">
        <v>44</v>
      </c>
      <c r="P61" s="16">
        <f t="shared" si="8"/>
        <v>3627.7119225473525</v>
      </c>
    </row>
    <row r="62" spans="1:16" x14ac:dyDescent="0.25">
      <c r="A62" s="4">
        <v>1992</v>
      </c>
      <c r="B62" s="11">
        <f t="shared" si="2"/>
        <v>299.44362356697042</v>
      </c>
      <c r="C62" s="11">
        <f t="shared" ref="C62:L62" si="15">(C16/100)*C39</f>
        <v>102.10182337231772</v>
      </c>
      <c r="D62" s="11">
        <f t="shared" si="15"/>
        <v>885.58080931683151</v>
      </c>
      <c r="E62" s="11">
        <f t="shared" si="15"/>
        <v>561.95850246428824</v>
      </c>
      <c r="F62" s="11">
        <f t="shared" si="15"/>
        <v>49.779019660627498</v>
      </c>
      <c r="G62" s="11">
        <f t="shared" si="15"/>
        <v>1341.7450957256208</v>
      </c>
      <c r="H62" s="11">
        <f t="shared" si="15"/>
        <v>0.73970671485539996</v>
      </c>
      <c r="I62" s="11">
        <f t="shared" si="15"/>
        <v>282.78554400000002</v>
      </c>
      <c r="J62" s="11">
        <f t="shared" si="15"/>
        <v>278.43919460138437</v>
      </c>
      <c r="K62" s="11">
        <f t="shared" si="15"/>
        <v>422.85630419392186</v>
      </c>
      <c r="L62" s="11">
        <f t="shared" si="15"/>
        <v>58.870959415964549</v>
      </c>
      <c r="P62" s="16">
        <f t="shared" si="8"/>
        <v>4284.300583032782</v>
      </c>
    </row>
    <row r="63" spans="1:16" x14ac:dyDescent="0.25">
      <c r="A63" s="4">
        <v>1993</v>
      </c>
      <c r="B63" s="11">
        <f t="shared" si="2"/>
        <v>295.35360248162027</v>
      </c>
      <c r="C63" s="11">
        <f t="shared" ref="C63:L63" si="16">(C17/100)*C40</f>
        <v>112.58993853840609</v>
      </c>
      <c r="D63" s="11">
        <f t="shared" si="16"/>
        <v>934.58166171398398</v>
      </c>
      <c r="E63" s="11">
        <f t="shared" si="16"/>
        <v>613.10852382959411</v>
      </c>
      <c r="F63" s="11">
        <f t="shared" si="16"/>
        <v>48.003734268222942</v>
      </c>
      <c r="G63" s="11">
        <f t="shared" si="16"/>
        <v>1182.8290782799529</v>
      </c>
      <c r="H63" s="11">
        <f t="shared" si="16"/>
        <v>0.9472397228094499</v>
      </c>
      <c r="I63" s="11">
        <f t="shared" si="16"/>
        <v>278.91285500000004</v>
      </c>
      <c r="J63" s="11">
        <f t="shared" si="16"/>
        <v>289.19533272092008</v>
      </c>
      <c r="K63" s="11">
        <f t="shared" si="16"/>
        <v>433.48549062156957</v>
      </c>
      <c r="L63" s="11">
        <f t="shared" si="16"/>
        <v>51.032507273150742</v>
      </c>
      <c r="P63" s="16">
        <f t="shared" si="8"/>
        <v>4240.0399644502304</v>
      </c>
    </row>
    <row r="64" spans="1:16" x14ac:dyDescent="0.25">
      <c r="A64" s="4">
        <v>1994</v>
      </c>
      <c r="B64" s="11">
        <f t="shared" si="2"/>
        <v>317.95612470021689</v>
      </c>
      <c r="C64" s="11">
        <f t="shared" ref="C64:L64" si="17">(C18/100)*C41</f>
        <v>117.49289797611338</v>
      </c>
      <c r="D64" s="11">
        <f t="shared" si="17"/>
        <v>1050.5373810663953</v>
      </c>
      <c r="E64" s="11">
        <f t="shared" si="17"/>
        <v>692.94341511112009</v>
      </c>
      <c r="F64" s="11">
        <f t="shared" si="17"/>
        <v>49.199680305135665</v>
      </c>
      <c r="G64" s="11">
        <f t="shared" si="17"/>
        <v>1285.3050039827087</v>
      </c>
      <c r="H64" s="11">
        <f t="shared" si="17"/>
        <v>0.9609144716140654</v>
      </c>
      <c r="I64" s="11">
        <f t="shared" si="17"/>
        <v>287.55112200000002</v>
      </c>
      <c r="J64" s="11">
        <f t="shared" si="17"/>
        <v>303.22692646568612</v>
      </c>
      <c r="K64" s="11">
        <f t="shared" si="17"/>
        <v>505.79635871618274</v>
      </c>
      <c r="L64" s="11">
        <f t="shared" si="17"/>
        <v>56.455357033327097</v>
      </c>
      <c r="M64" s="1" t="s">
        <v>45</v>
      </c>
      <c r="P64" s="16">
        <f t="shared" si="8"/>
        <v>4667.4251818285002</v>
      </c>
    </row>
    <row r="65" spans="1:16" x14ac:dyDescent="0.25">
      <c r="A65" s="4">
        <v>1995</v>
      </c>
      <c r="B65" s="11">
        <f t="shared" si="2"/>
        <v>378.38081198020416</v>
      </c>
      <c r="C65" s="11">
        <f t="shared" ref="C65:M65" si="18">(C19/100)*C42</f>
        <v>132.08217094153929</v>
      </c>
      <c r="D65" s="11">
        <f t="shared" si="18"/>
        <v>1420.8775915171018</v>
      </c>
      <c r="E65" s="11">
        <f t="shared" si="18"/>
        <v>893.94722878248524</v>
      </c>
      <c r="F65" s="11">
        <f t="shared" si="18"/>
        <v>54.436038103663037</v>
      </c>
      <c r="G65" s="11">
        <f t="shared" si="18"/>
        <v>1369.478018058104</v>
      </c>
      <c r="H65" s="11">
        <f t="shared" si="18"/>
        <v>1.8453895375432829</v>
      </c>
      <c r="I65" s="11">
        <f t="shared" si="18"/>
        <v>331.13796548851838</v>
      </c>
      <c r="J65" s="11">
        <f t="shared" si="18"/>
        <v>378.58028560867626</v>
      </c>
      <c r="K65" s="11">
        <f t="shared" si="18"/>
        <v>580.84694883634324</v>
      </c>
      <c r="L65" s="11">
        <f t="shared" si="18"/>
        <v>68.912749173660458</v>
      </c>
      <c r="M65" s="11">
        <f t="shared" si="18"/>
        <v>163.71336461694546</v>
      </c>
      <c r="N65" s="1" t="s">
        <v>46</v>
      </c>
      <c r="P65" s="16">
        <f t="shared" si="8"/>
        <v>5774.2385626447849</v>
      </c>
    </row>
    <row r="66" spans="1:16" x14ac:dyDescent="0.25">
      <c r="A66" s="4">
        <v>1996</v>
      </c>
      <c r="B66" s="11">
        <f t="shared" si="2"/>
        <v>360.18339549972029</v>
      </c>
      <c r="C66" s="11">
        <f t="shared" ref="C66:N66" si="19">(C20/100)*C43</f>
        <v>128.08015132754417</v>
      </c>
      <c r="D66" s="11">
        <f t="shared" si="19"/>
        <v>1443.7577662984315</v>
      </c>
      <c r="E66" s="11">
        <f t="shared" si="19"/>
        <v>958.42892529488415</v>
      </c>
      <c r="F66" s="11">
        <f t="shared" si="19"/>
        <v>53.07364398301717</v>
      </c>
      <c r="G66" s="11">
        <f t="shared" si="19"/>
        <v>1523.2357268742294</v>
      </c>
      <c r="H66" s="11">
        <f t="shared" si="19"/>
        <v>1.7783358404167207</v>
      </c>
      <c r="I66" s="11">
        <f t="shared" si="19"/>
        <v>321.02425402681797</v>
      </c>
      <c r="J66" s="11">
        <f t="shared" si="19"/>
        <v>420.45134460923339</v>
      </c>
      <c r="K66" s="11">
        <f t="shared" si="19"/>
        <v>612.85611114592837</v>
      </c>
      <c r="L66" s="11">
        <f t="shared" si="19"/>
        <v>72.992021803597751</v>
      </c>
      <c r="M66" s="11">
        <f t="shared" si="19"/>
        <v>160.93552443861842</v>
      </c>
      <c r="N66" s="11">
        <f t="shared" si="19"/>
        <v>73.104978189300468</v>
      </c>
      <c r="P66" s="16">
        <f t="shared" si="8"/>
        <v>6129.9021793317406</v>
      </c>
    </row>
    <row r="67" spans="1:16" x14ac:dyDescent="0.25">
      <c r="A67" s="4">
        <v>1997</v>
      </c>
      <c r="B67" s="11">
        <f t="shared" si="2"/>
        <v>314.34090569945477</v>
      </c>
      <c r="C67" s="11">
        <f t="shared" ref="C67:N67" si="20">(C21/100)*C44</f>
        <v>111.54788315102464</v>
      </c>
      <c r="D67" s="11">
        <f t="shared" si="20"/>
        <v>1303.7158529228464</v>
      </c>
      <c r="E67" s="11">
        <f t="shared" si="20"/>
        <v>888.68774846333883</v>
      </c>
      <c r="F67" s="11">
        <f t="shared" si="20"/>
        <v>51.132407914934952</v>
      </c>
      <c r="G67" s="11">
        <f t="shared" si="20"/>
        <v>1411.1250072421792</v>
      </c>
      <c r="H67" s="11">
        <f t="shared" si="20"/>
        <v>1.5810228840133849</v>
      </c>
      <c r="I67" s="11">
        <f t="shared" si="20"/>
        <v>273.67701265340474</v>
      </c>
      <c r="J67" s="11">
        <f t="shared" si="20"/>
        <v>379.61079646603707</v>
      </c>
      <c r="K67" s="11">
        <f t="shared" si="20"/>
        <v>649.30417252812902</v>
      </c>
      <c r="L67" s="11">
        <f t="shared" si="20"/>
        <v>64.698695300463299</v>
      </c>
      <c r="M67" s="11">
        <f t="shared" si="20"/>
        <v>134.3372495647082</v>
      </c>
      <c r="N67" s="11">
        <f t="shared" si="20"/>
        <v>66.352945023388585</v>
      </c>
      <c r="O67" s="1" t="s">
        <v>47</v>
      </c>
      <c r="P67" s="16">
        <f t="shared" si="8"/>
        <v>5650.1116998139223</v>
      </c>
    </row>
    <row r="68" spans="1:16" x14ac:dyDescent="0.25">
      <c r="A68" s="5">
        <v>1998</v>
      </c>
      <c r="B68" s="11">
        <f t="shared" si="2"/>
        <v>308.43963282712394</v>
      </c>
      <c r="C68" s="11">
        <f t="shared" ref="C68:O68" si="21">(C22/100)*C45</f>
        <v>106.6892848209972</v>
      </c>
      <c r="D68" s="11">
        <f t="shared" si="21"/>
        <v>1334.8126055523978</v>
      </c>
      <c r="E68" s="11">
        <f t="shared" si="21"/>
        <v>918.7677804141448</v>
      </c>
      <c r="F68" s="11">
        <f t="shared" si="21"/>
        <v>46.445701456999373</v>
      </c>
      <c r="G68" s="11">
        <f t="shared" si="21"/>
        <v>1404.991708518038</v>
      </c>
      <c r="H68" s="11">
        <f t="shared" si="21"/>
        <v>1.5621507624655793</v>
      </c>
      <c r="I68" s="11">
        <f t="shared" si="21"/>
        <v>273.92071291884622</v>
      </c>
      <c r="J68" s="11">
        <f t="shared" si="21"/>
        <v>386.31254019825775</v>
      </c>
      <c r="K68" s="11">
        <f t="shared" si="21"/>
        <v>677.44596750942674</v>
      </c>
      <c r="L68" s="11">
        <f t="shared" si="21"/>
        <v>64.348322326485658</v>
      </c>
      <c r="M68" s="11">
        <f t="shared" si="21"/>
        <v>150.40828786115298</v>
      </c>
      <c r="N68" s="11">
        <f t="shared" si="21"/>
        <v>62.847282317954999</v>
      </c>
      <c r="O68" s="11">
        <f t="shared" si="21"/>
        <v>2188.4550531441751</v>
      </c>
      <c r="P68" s="16">
        <f>SUM(B68:O68)</f>
        <v>7925.4470306284675</v>
      </c>
    </row>
    <row r="69" spans="1:16" ht="33.75" x14ac:dyDescent="0.5">
      <c r="A69" s="8" t="s">
        <v>48</v>
      </c>
      <c r="B69" s="18" t="s">
        <v>56</v>
      </c>
    </row>
    <row r="70" spans="1:16" x14ac:dyDescent="0.25">
      <c r="A70" s="4">
        <v>1979</v>
      </c>
      <c r="B70" s="20"/>
    </row>
    <row r="71" spans="1:16" x14ac:dyDescent="0.25">
      <c r="A71" s="4">
        <v>1980</v>
      </c>
      <c r="B71" s="36">
        <f>P50/P27*100</f>
        <v>36.203759701971336</v>
      </c>
    </row>
    <row r="72" spans="1:16" x14ac:dyDescent="0.25">
      <c r="A72" s="4">
        <v>1981</v>
      </c>
      <c r="B72" s="36">
        <f t="shared" ref="B72:B89" si="22">P51/P28*100</f>
        <v>39.458195607147282</v>
      </c>
    </row>
    <row r="73" spans="1:16" x14ac:dyDescent="0.25">
      <c r="A73" s="4">
        <v>1982</v>
      </c>
      <c r="B73" s="36">
        <f t="shared" si="22"/>
        <v>43.583066554355618</v>
      </c>
    </row>
    <row r="74" spans="1:16" x14ac:dyDescent="0.25">
      <c r="A74" s="4">
        <v>1983</v>
      </c>
      <c r="B74" s="36">
        <f t="shared" si="22"/>
        <v>47.371437495203359</v>
      </c>
    </row>
    <row r="75" spans="1:16" x14ac:dyDescent="0.25">
      <c r="A75" s="4">
        <v>1984</v>
      </c>
      <c r="B75" s="36">
        <f t="shared" si="22"/>
        <v>50.231570909923384</v>
      </c>
    </row>
    <row r="76" spans="1:16" x14ac:dyDescent="0.25">
      <c r="A76" s="4">
        <v>1985</v>
      </c>
      <c r="B76" s="36">
        <f t="shared" si="22"/>
        <v>52.742448044134115</v>
      </c>
    </row>
    <row r="77" spans="1:16" x14ac:dyDescent="0.25">
      <c r="A77" s="4">
        <v>1986</v>
      </c>
      <c r="B77" s="36">
        <f t="shared" si="22"/>
        <v>54.191185412459866</v>
      </c>
    </row>
    <row r="78" spans="1:16" x14ac:dyDescent="0.25">
      <c r="A78" s="4">
        <v>1987</v>
      </c>
      <c r="B78" s="36">
        <f t="shared" si="22"/>
        <v>56.508133985861249</v>
      </c>
    </row>
    <row r="79" spans="1:16" x14ac:dyDescent="0.25">
      <c r="A79" s="4">
        <v>1988</v>
      </c>
      <c r="B79" s="36">
        <f t="shared" si="22"/>
        <v>57.267762584952834</v>
      </c>
    </row>
    <row r="80" spans="1:16" x14ac:dyDescent="0.25">
      <c r="A80" s="4">
        <v>1989</v>
      </c>
      <c r="B80" s="36">
        <f t="shared" si="22"/>
        <v>55.924772635281009</v>
      </c>
    </row>
    <row r="81" spans="1:16" x14ac:dyDescent="0.25">
      <c r="A81" s="4">
        <v>1990</v>
      </c>
      <c r="B81" s="36">
        <f t="shared" si="22"/>
        <v>52.022991283658527</v>
      </c>
    </row>
    <row r="82" spans="1:16" x14ac:dyDescent="0.25">
      <c r="A82" s="4">
        <v>1991</v>
      </c>
      <c r="B82" s="36">
        <f t="shared" si="22"/>
        <v>52.29577544802865</v>
      </c>
    </row>
    <row r="83" spans="1:16" x14ac:dyDescent="0.25">
      <c r="A83" s="4">
        <v>1992</v>
      </c>
      <c r="B83" s="36">
        <f t="shared" si="22"/>
        <v>55.758424482540235</v>
      </c>
    </row>
    <row r="84" spans="1:16" x14ac:dyDescent="0.25">
      <c r="A84" s="4">
        <v>1993</v>
      </c>
      <c r="B84" s="36">
        <f t="shared" si="22"/>
        <v>60.507809350398134</v>
      </c>
    </row>
    <row r="85" spans="1:16" x14ac:dyDescent="0.25">
      <c r="A85" s="4">
        <v>1994</v>
      </c>
      <c r="B85" s="36">
        <f t="shared" si="22"/>
        <v>62.976780076546191</v>
      </c>
    </row>
    <row r="86" spans="1:16" x14ac:dyDescent="0.25">
      <c r="A86" s="4">
        <v>1995</v>
      </c>
      <c r="B86" s="36">
        <f t="shared" si="22"/>
        <v>66.425500478841869</v>
      </c>
    </row>
    <row r="87" spans="1:16" x14ac:dyDescent="0.25">
      <c r="A87" s="4">
        <v>1996</v>
      </c>
      <c r="B87" s="36">
        <f t="shared" si="22"/>
        <v>68.28101505004129</v>
      </c>
    </row>
    <row r="88" spans="1:16" x14ac:dyDescent="0.25">
      <c r="A88" s="4">
        <v>1997</v>
      </c>
      <c r="B88" s="36">
        <f t="shared" si="22"/>
        <v>66.762981093852872</v>
      </c>
    </row>
    <row r="89" spans="1:16" x14ac:dyDescent="0.25">
      <c r="A89" s="5">
        <v>1998</v>
      </c>
      <c r="B89" s="36">
        <f t="shared" si="22"/>
        <v>72.132332935954082</v>
      </c>
    </row>
    <row r="90" spans="1:16" ht="18.75" x14ac:dyDescent="0.3">
      <c r="A90" s="29" t="s">
        <v>62</v>
      </c>
      <c r="B90" s="44">
        <f>AVERAGE(B70:B89)</f>
        <v>55.297154901639573</v>
      </c>
    </row>
    <row r="91" spans="1:16" ht="18.75" x14ac:dyDescent="0.3">
      <c r="A91" s="24" t="s">
        <v>61</v>
      </c>
    </row>
    <row r="92" spans="1:16" ht="33.75" x14ac:dyDescent="0.5">
      <c r="A92" s="8" t="s">
        <v>48</v>
      </c>
      <c r="B92" s="7" t="s">
        <v>29</v>
      </c>
      <c r="C92" s="7" t="s">
        <v>30</v>
      </c>
      <c r="D92" s="7" t="s">
        <v>31</v>
      </c>
      <c r="E92" s="7" t="s">
        <v>32</v>
      </c>
      <c r="F92" s="7" t="s">
        <v>33</v>
      </c>
      <c r="G92" s="7" t="s">
        <v>34</v>
      </c>
      <c r="H92" s="7" t="s">
        <v>35</v>
      </c>
      <c r="I92" s="7" t="s">
        <v>36</v>
      </c>
      <c r="J92" s="7" t="s">
        <v>37</v>
      </c>
      <c r="K92" s="7" t="s">
        <v>38</v>
      </c>
      <c r="L92" s="7" t="s">
        <v>0</v>
      </c>
      <c r="M92" s="7" t="s">
        <v>39</v>
      </c>
      <c r="N92" s="7" t="s">
        <v>40</v>
      </c>
      <c r="O92" s="7" t="s">
        <v>41</v>
      </c>
    </row>
    <row r="93" spans="1:16" x14ac:dyDescent="0.25">
      <c r="A93" s="4">
        <v>1979</v>
      </c>
      <c r="B93" s="11"/>
      <c r="C93" s="11"/>
      <c r="D93" s="11"/>
      <c r="E93" s="11"/>
      <c r="F93" s="11"/>
      <c r="G93" s="11"/>
      <c r="H93" s="11"/>
      <c r="I93" s="11"/>
      <c r="P93" t="s">
        <v>62</v>
      </c>
    </row>
    <row r="94" spans="1:16" x14ac:dyDescent="0.25">
      <c r="A94" s="4">
        <v>1980</v>
      </c>
      <c r="B94" s="11">
        <f>B4-$B71</f>
        <v>38.046769740249658</v>
      </c>
      <c r="C94" s="11">
        <f t="shared" ref="C94:I94" si="23">C4-$B71</f>
        <v>9.3433069103966631</v>
      </c>
      <c r="D94" s="11">
        <f t="shared" si="23"/>
        <v>-5.8434431863523351</v>
      </c>
      <c r="E94" s="11">
        <f t="shared" si="23"/>
        <v>-15.440803816081335</v>
      </c>
      <c r="F94" s="11">
        <f t="shared" si="23"/>
        <v>28.479744162198671</v>
      </c>
      <c r="G94" s="11">
        <f t="shared" si="23"/>
        <v>17.346332645882661</v>
      </c>
      <c r="H94" s="11">
        <f t="shared" si="23"/>
        <v>-27.413462963637436</v>
      </c>
      <c r="I94" s="11">
        <f t="shared" si="23"/>
        <v>8.3962402980286654</v>
      </c>
      <c r="P94" s="16">
        <f>AVERAGE(B94:O94)</f>
        <v>6.6143354738356521</v>
      </c>
    </row>
    <row r="95" spans="1:16" x14ac:dyDescent="0.25">
      <c r="A95" s="4">
        <v>1981</v>
      </c>
      <c r="B95" s="11">
        <f t="shared" ref="B95:I95" si="24">B5-$B72</f>
        <v>47.254074412270718</v>
      </c>
      <c r="C95" s="11">
        <f t="shared" si="24"/>
        <v>16.102720690515717</v>
      </c>
      <c r="D95" s="11">
        <f t="shared" si="24"/>
        <v>-5.5932009707262793</v>
      </c>
      <c r="E95" s="11">
        <f t="shared" si="24"/>
        <v>-17.491040803200281</v>
      </c>
      <c r="F95" s="11">
        <f t="shared" si="24"/>
        <v>29.411067759327715</v>
      </c>
      <c r="G95" s="11">
        <f t="shared" si="24"/>
        <v>16.360342672745716</v>
      </c>
      <c r="H95" s="11">
        <f t="shared" si="24"/>
        <v>-30.184192718211079</v>
      </c>
      <c r="I95" s="11">
        <f t="shared" si="24"/>
        <v>8.5418043928527183</v>
      </c>
    </row>
    <row r="96" spans="1:16" x14ac:dyDescent="0.25">
      <c r="A96" s="4">
        <v>1982</v>
      </c>
      <c r="B96" s="11">
        <f t="shared" ref="B96:I96" si="25">B6-$B73</f>
        <v>52.747116146069381</v>
      </c>
      <c r="C96" s="11">
        <f t="shared" si="25"/>
        <v>23.963803308214388</v>
      </c>
      <c r="D96" s="11">
        <f t="shared" si="25"/>
        <v>-6.8724911230506152</v>
      </c>
      <c r="E96" s="11">
        <f t="shared" si="25"/>
        <v>-18.308894513100618</v>
      </c>
      <c r="F96" s="11">
        <f t="shared" si="25"/>
        <v>29.960653558189385</v>
      </c>
      <c r="G96" s="11">
        <f t="shared" si="25"/>
        <v>16.706424398256381</v>
      </c>
      <c r="H96" s="11">
        <f t="shared" si="25"/>
        <v>-33.783933115120519</v>
      </c>
      <c r="I96" s="11">
        <f t="shared" si="25"/>
        <v>10.116933445644385</v>
      </c>
    </row>
    <row r="97" spans="1:15" x14ac:dyDescent="0.25">
      <c r="A97" s="4">
        <v>1983</v>
      </c>
      <c r="B97" s="11">
        <f t="shared" ref="B97:I97" si="26">B7-$B74</f>
        <v>59.259116928756647</v>
      </c>
      <c r="C97" s="11">
        <f t="shared" si="26"/>
        <v>31.285969710929642</v>
      </c>
      <c r="D97" s="11">
        <f t="shared" si="26"/>
        <v>-9.1218683618133625</v>
      </c>
      <c r="E97" s="11">
        <f t="shared" si="26"/>
        <v>-20.778952016906359</v>
      </c>
      <c r="F97" s="11">
        <f t="shared" si="26"/>
        <v>38.884918216854636</v>
      </c>
      <c r="G97" s="11">
        <f t="shared" si="26"/>
        <v>18.896043024967646</v>
      </c>
      <c r="H97" s="11">
        <f t="shared" si="26"/>
        <v>-37.416000765169059</v>
      </c>
      <c r="I97" s="11">
        <f t="shared" si="26"/>
        <v>12.428562504796638</v>
      </c>
    </row>
    <row r="98" spans="1:15" x14ac:dyDescent="0.25">
      <c r="A98" s="4">
        <v>1984</v>
      </c>
      <c r="B98" s="11">
        <f t="shared" ref="B98:I98" si="27">B8-$B75</f>
        <v>60.579667856096613</v>
      </c>
      <c r="C98" s="11">
        <f t="shared" si="27"/>
        <v>29.78488394403761</v>
      </c>
      <c r="D98" s="11">
        <f t="shared" si="27"/>
        <v>-11.284399247213386</v>
      </c>
      <c r="E98" s="11">
        <f t="shared" si="27"/>
        <v>-21.245369300111385</v>
      </c>
      <c r="F98" s="11">
        <f t="shared" si="27"/>
        <v>40.114404301061619</v>
      </c>
      <c r="G98" s="11">
        <f t="shared" si="27"/>
        <v>21.285388596054609</v>
      </c>
      <c r="H98" s="11">
        <f t="shared" si="27"/>
        <v>-40.280918964350185</v>
      </c>
      <c r="I98" s="11">
        <f t="shared" si="27"/>
        <v>13.168429090076614</v>
      </c>
    </row>
    <row r="99" spans="1:15" x14ac:dyDescent="0.25">
      <c r="A99" s="4">
        <v>1985</v>
      </c>
      <c r="B99" s="11">
        <f t="shared" ref="B99:I99" si="28">B9-$B76</f>
        <v>62.685242701315879</v>
      </c>
      <c r="C99" s="11">
        <f t="shared" si="28"/>
        <v>24.815652152415886</v>
      </c>
      <c r="D99" s="11">
        <f t="shared" si="28"/>
        <v>-13.219864494174118</v>
      </c>
      <c r="E99" s="11">
        <f t="shared" si="28"/>
        <v>-22.157668639814116</v>
      </c>
      <c r="F99" s="11">
        <f t="shared" si="28"/>
        <v>40.334405252012878</v>
      </c>
      <c r="G99" s="11">
        <f t="shared" si="28"/>
        <v>24.503788598999883</v>
      </c>
      <c r="H99" s="11">
        <f t="shared" si="28"/>
        <v>-42.391973251711114</v>
      </c>
      <c r="I99" s="11">
        <f t="shared" si="28"/>
        <v>15.957551955865888</v>
      </c>
    </row>
    <row r="100" spans="1:15" x14ac:dyDescent="0.25">
      <c r="A100" s="4">
        <v>1986</v>
      </c>
      <c r="B100" s="11">
        <f t="shared" ref="B100:I100" si="29">B10-$B77</f>
        <v>66.343172896160127</v>
      </c>
      <c r="C100" s="11">
        <f t="shared" si="29"/>
        <v>20.829298918869135</v>
      </c>
      <c r="D100" s="11">
        <f t="shared" si="29"/>
        <v>-14.811783589841866</v>
      </c>
      <c r="E100" s="11">
        <f t="shared" si="29"/>
        <v>-23.012026296040865</v>
      </c>
      <c r="F100" s="11">
        <f t="shared" si="29"/>
        <v>53.176095861380141</v>
      </c>
      <c r="G100" s="11">
        <f t="shared" si="29"/>
        <v>27.080723809248134</v>
      </c>
      <c r="H100" s="11">
        <f t="shared" si="29"/>
        <v>-45.659867332460664</v>
      </c>
      <c r="I100" s="11">
        <f t="shared" si="29"/>
        <v>16.408814587540128</v>
      </c>
    </row>
    <row r="101" spans="1:15" x14ac:dyDescent="0.25">
      <c r="A101" s="4">
        <v>1987</v>
      </c>
      <c r="B101" s="11">
        <f t="shared" ref="B101:I101" si="30">B11-$B78</f>
        <v>68.433765209878757</v>
      </c>
      <c r="C101" s="11">
        <f t="shared" si="30"/>
        <v>15.217813264571745</v>
      </c>
      <c r="D101" s="11">
        <f t="shared" si="30"/>
        <v>-16.100244178572247</v>
      </c>
      <c r="E101" s="11">
        <f t="shared" si="30"/>
        <v>-22.978133183374247</v>
      </c>
      <c r="F101" s="11">
        <f t="shared" si="30"/>
        <v>51.893207615808748</v>
      </c>
      <c r="G101" s="11">
        <f t="shared" si="30"/>
        <v>28.579803410770751</v>
      </c>
      <c r="H101" s="11">
        <f t="shared" si="30"/>
        <v>-49.355113762731349</v>
      </c>
      <c r="I101" s="11">
        <f t="shared" si="30"/>
        <v>16.491866014138751</v>
      </c>
    </row>
    <row r="102" spans="1:15" x14ac:dyDescent="0.25">
      <c r="A102" s="4">
        <v>1988</v>
      </c>
      <c r="B102" s="11">
        <f t="shared" ref="B102:I102" si="31">B12-$B79</f>
        <v>68.11704709102716</v>
      </c>
      <c r="C102" s="11">
        <f t="shared" si="31"/>
        <v>12.870061180095163</v>
      </c>
      <c r="D102" s="11">
        <f t="shared" si="31"/>
        <v>-16.439880483257831</v>
      </c>
      <c r="E102" s="11">
        <f t="shared" si="31"/>
        <v>-23.785379568869836</v>
      </c>
      <c r="F102" s="11">
        <f t="shared" si="31"/>
        <v>49.375239138217168</v>
      </c>
      <c r="G102" s="11">
        <f t="shared" si="31"/>
        <v>29.462404156761167</v>
      </c>
      <c r="H102" s="11">
        <f t="shared" si="31"/>
        <v>-51.378237141358433</v>
      </c>
      <c r="I102" s="11">
        <f t="shared" si="31"/>
        <v>18.232237415047166</v>
      </c>
      <c r="J102" s="1" t="s">
        <v>42</v>
      </c>
    </row>
    <row r="103" spans="1:15" x14ac:dyDescent="0.25">
      <c r="A103" s="4">
        <v>1989</v>
      </c>
      <c r="B103" s="11">
        <f t="shared" ref="B103:I103" si="32">B13-$B80</f>
        <v>66.290857253878983</v>
      </c>
      <c r="C103" s="11">
        <f t="shared" si="32"/>
        <v>12.329580542510989</v>
      </c>
      <c r="D103" s="11">
        <f t="shared" si="32"/>
        <v>-16.438410819766013</v>
      </c>
      <c r="E103" s="11">
        <f t="shared" si="32"/>
        <v>-21.649792273028012</v>
      </c>
      <c r="F103" s="11">
        <f t="shared" si="32"/>
        <v>42.120058385016996</v>
      </c>
      <c r="G103" s="11">
        <f t="shared" si="32"/>
        <v>33.171208711510992</v>
      </c>
      <c r="H103" s="11">
        <f t="shared" si="32"/>
        <v>-50.852454749422307</v>
      </c>
      <c r="I103" s="11">
        <f t="shared" si="32"/>
        <v>19.675227364718985</v>
      </c>
      <c r="J103" s="11">
        <f t="shared" ref="J103" si="33">J13-$B80</f>
        <v>-15.906390596575008</v>
      </c>
      <c r="K103" s="1" t="s">
        <v>43</v>
      </c>
    </row>
    <row r="104" spans="1:15" x14ac:dyDescent="0.25">
      <c r="A104" s="4">
        <v>1990</v>
      </c>
      <c r="B104" s="11">
        <f t="shared" ref="B104:K104" si="34">B14-$B81</f>
        <v>73.962283029051477</v>
      </c>
      <c r="C104" s="11">
        <f t="shared" si="34"/>
        <v>17.366727521166467</v>
      </c>
      <c r="D104" s="11">
        <f t="shared" si="34"/>
        <v>-10.982159083777525</v>
      </c>
      <c r="E104" s="11">
        <f t="shared" si="34"/>
        <v>-16.609195867520526</v>
      </c>
      <c r="F104" s="11">
        <f t="shared" si="34"/>
        <v>40.750832436621479</v>
      </c>
      <c r="G104" s="11">
        <f t="shared" si="34"/>
        <v>40.372908356308471</v>
      </c>
      <c r="H104" s="11">
        <f t="shared" si="34"/>
        <v>-47.324966435709825</v>
      </c>
      <c r="I104" s="11">
        <f t="shared" si="34"/>
        <v>24.877008716341479</v>
      </c>
      <c r="J104" s="11">
        <f t="shared" si="34"/>
        <v>-10.564659370181531</v>
      </c>
      <c r="K104" s="11">
        <f t="shared" si="34"/>
        <v>-24.862399566973526</v>
      </c>
    </row>
    <row r="105" spans="1:15" x14ac:dyDescent="0.25">
      <c r="A105" s="4">
        <v>1991</v>
      </c>
      <c r="B105" s="11">
        <f t="shared" ref="B105:K105" si="35">B15-$B82</f>
        <v>75.130287699361347</v>
      </c>
      <c r="C105" s="11">
        <f t="shared" si="35"/>
        <v>17.927564277040346</v>
      </c>
      <c r="D105" s="11">
        <f t="shared" si="35"/>
        <v>-13.163163725025647</v>
      </c>
      <c r="E105" s="11">
        <f t="shared" si="35"/>
        <v>-16.000483809617648</v>
      </c>
      <c r="F105" s="11">
        <f t="shared" si="35"/>
        <v>41.586301004963346</v>
      </c>
      <c r="G105" s="11">
        <f t="shared" si="35"/>
        <v>43.326906653541357</v>
      </c>
      <c r="H105" s="11">
        <f t="shared" si="35"/>
        <v>-48.23191273347765</v>
      </c>
      <c r="I105" s="11">
        <f t="shared" si="35"/>
        <v>24.404224551971353</v>
      </c>
      <c r="J105" s="11">
        <f t="shared" si="35"/>
        <v>-10.27587716549165</v>
      </c>
      <c r="K105" s="11">
        <f t="shared" si="35"/>
        <v>-24.196187865396649</v>
      </c>
      <c r="L105" s="1" t="s">
        <v>44</v>
      </c>
    </row>
    <row r="106" spans="1:15" x14ac:dyDescent="0.25">
      <c r="A106" s="4">
        <v>1992</v>
      </c>
      <c r="B106" s="11">
        <f t="shared" ref="B106:L106" si="36">B16-$B83</f>
        <v>74.458800288599761</v>
      </c>
      <c r="C106" s="11">
        <f t="shared" si="36"/>
        <v>11.011888025923767</v>
      </c>
      <c r="D106" s="11">
        <f t="shared" si="36"/>
        <v>-14.139909983802234</v>
      </c>
      <c r="E106" s="11">
        <f t="shared" si="36"/>
        <v>-15.744033727808237</v>
      </c>
      <c r="F106" s="11">
        <f t="shared" si="36"/>
        <v>34.923653086278762</v>
      </c>
      <c r="G106" s="11">
        <f t="shared" si="36"/>
        <v>46.52603948358977</v>
      </c>
      <c r="H106" s="11">
        <f t="shared" si="36"/>
        <v>-50.952013079971039</v>
      </c>
      <c r="I106" s="11">
        <f t="shared" si="36"/>
        <v>21.641575517459771</v>
      </c>
      <c r="J106" s="11">
        <f t="shared" si="36"/>
        <v>-11.460826843253237</v>
      </c>
      <c r="K106" s="11">
        <f t="shared" si="36"/>
        <v>-22.837330835440234</v>
      </c>
      <c r="L106" s="11">
        <f t="shared" si="36"/>
        <v>-1.3138120567892386</v>
      </c>
    </row>
    <row r="107" spans="1:15" x14ac:dyDescent="0.25">
      <c r="A107" s="4">
        <v>1993</v>
      </c>
      <c r="B107" s="11">
        <f t="shared" ref="B107:L107" si="37">B17-$B84</f>
        <v>73.810376697061855</v>
      </c>
      <c r="C107" s="11">
        <f t="shared" si="37"/>
        <v>18.119194761760866</v>
      </c>
      <c r="D107" s="11">
        <f t="shared" si="37"/>
        <v>-15.352108912893137</v>
      </c>
      <c r="E107" s="11">
        <f t="shared" si="37"/>
        <v>-14.208771729491133</v>
      </c>
      <c r="F107" s="11">
        <f t="shared" si="37"/>
        <v>32.979248116733871</v>
      </c>
      <c r="G107" s="11">
        <f t="shared" si="37"/>
        <v>51.625803293801866</v>
      </c>
      <c r="H107" s="11">
        <f t="shared" si="37"/>
        <v>-54.504261861429633</v>
      </c>
      <c r="I107" s="11">
        <f t="shared" si="37"/>
        <v>17.992190649601866</v>
      </c>
      <c r="J107" s="11">
        <f t="shared" si="37"/>
        <v>-5.7370033579131317</v>
      </c>
      <c r="K107" s="11">
        <f t="shared" si="37"/>
        <v>-22.813091081407137</v>
      </c>
      <c r="L107" s="11">
        <f t="shared" si="37"/>
        <v>-6.8735018188941339</v>
      </c>
    </row>
    <row r="108" spans="1:15" x14ac:dyDescent="0.25">
      <c r="A108" s="4">
        <v>1994</v>
      </c>
      <c r="B108" s="11">
        <f t="shared" ref="B108:L108" si="38">B18-$B85</f>
        <v>69.560162274523805</v>
      </c>
      <c r="C108" s="11">
        <f t="shared" si="38"/>
        <v>12.260084998703803</v>
      </c>
      <c r="D108" s="11">
        <f t="shared" si="38"/>
        <v>-15.458955032427191</v>
      </c>
      <c r="E108" s="11">
        <f t="shared" si="38"/>
        <v>-13.362207587093188</v>
      </c>
      <c r="F108" s="11">
        <f t="shared" si="38"/>
        <v>25.155204348237802</v>
      </c>
      <c r="G108" s="11">
        <f t="shared" si="38"/>
        <v>55.158522506253803</v>
      </c>
      <c r="H108" s="11">
        <f t="shared" si="38"/>
        <v>-57.503978666282691</v>
      </c>
      <c r="I108" s="11">
        <f t="shared" si="38"/>
        <v>12.323219923453806</v>
      </c>
      <c r="J108" s="11">
        <f t="shared" si="38"/>
        <v>-5.7451472200341911</v>
      </c>
      <c r="K108" s="11">
        <f t="shared" si="38"/>
        <v>-22.022305722168191</v>
      </c>
      <c r="L108" s="11">
        <f t="shared" si="38"/>
        <v>-6.3526832346301916</v>
      </c>
      <c r="M108" s="1" t="s">
        <v>45</v>
      </c>
    </row>
    <row r="109" spans="1:15" x14ac:dyDescent="0.25">
      <c r="A109" s="4">
        <v>1995</v>
      </c>
      <c r="B109" s="11">
        <f t="shared" ref="B109:M109" si="39">B19-$B86</f>
        <v>64.120866525548124</v>
      </c>
      <c r="C109" s="11">
        <f t="shared" si="39"/>
        <v>4.9671803466031292</v>
      </c>
      <c r="D109" s="11">
        <f t="shared" si="39"/>
        <v>-11.646472841497868</v>
      </c>
      <c r="E109" s="11">
        <f t="shared" si="39"/>
        <v>-10.628078997283872</v>
      </c>
      <c r="F109" s="11">
        <f t="shared" si="39"/>
        <v>12.196120746010138</v>
      </c>
      <c r="G109" s="11">
        <f t="shared" si="39"/>
        <v>50.483911247638133</v>
      </c>
      <c r="H109" s="11">
        <f t="shared" si="39"/>
        <v>-57.491152681488771</v>
      </c>
      <c r="I109" s="11">
        <f t="shared" si="39"/>
        <v>6.7202143250101329</v>
      </c>
      <c r="J109" s="11">
        <f t="shared" si="39"/>
        <v>-4.6093086249818711</v>
      </c>
      <c r="K109" s="11">
        <f t="shared" si="39"/>
        <v>-22.952999864277871</v>
      </c>
      <c r="L109" s="11">
        <f t="shared" si="39"/>
        <v>-8.1207225936188721</v>
      </c>
      <c r="M109" s="11">
        <f t="shared" si="39"/>
        <v>1.4391811042391254</v>
      </c>
      <c r="N109" s="1" t="s">
        <v>46</v>
      </c>
    </row>
    <row r="110" spans="1:15" x14ac:dyDescent="0.25">
      <c r="A110" s="4">
        <v>1996</v>
      </c>
      <c r="B110" s="11">
        <f t="shared" ref="B110:N110" si="40">B20-$B87</f>
        <v>59.694552463458706</v>
      </c>
      <c r="C110" s="11">
        <f t="shared" si="40"/>
        <v>-2.00208072672865E-2</v>
      </c>
      <c r="D110" s="11">
        <f t="shared" si="40"/>
        <v>-10.635296789316293</v>
      </c>
      <c r="E110" s="11">
        <f t="shared" si="40"/>
        <v>-8.6043003274552916</v>
      </c>
      <c r="F110" s="11">
        <f t="shared" si="40"/>
        <v>1.641049640906715</v>
      </c>
      <c r="G110" s="11">
        <f t="shared" si="40"/>
        <v>48.059842750748714</v>
      </c>
      <c r="H110" s="11">
        <f t="shared" si="40"/>
        <v>-59.626470372132388</v>
      </c>
      <c r="I110" s="11">
        <f t="shared" si="40"/>
        <v>2.9587639295577048</v>
      </c>
      <c r="J110" s="11">
        <f t="shared" si="40"/>
        <v>-2.4253809444292926</v>
      </c>
      <c r="K110" s="11">
        <f t="shared" si="40"/>
        <v>-24.842321497564292</v>
      </c>
      <c r="L110" s="11">
        <f t="shared" si="40"/>
        <v>-8.7705043421982936</v>
      </c>
      <c r="M110" s="11">
        <f t="shared" si="40"/>
        <v>-0.47386487556029522</v>
      </c>
      <c r="N110" s="11">
        <f t="shared" si="40"/>
        <v>-12.962574916786288</v>
      </c>
    </row>
    <row r="111" spans="1:15" x14ac:dyDescent="0.25">
      <c r="A111" s="4">
        <v>1997</v>
      </c>
      <c r="B111" s="11">
        <f t="shared" ref="B111:N111" si="41">B21-$B88</f>
        <v>56.444184490807132</v>
      </c>
      <c r="C111" s="11">
        <f t="shared" si="41"/>
        <v>-2.4847017727638701</v>
      </c>
      <c r="D111" s="11">
        <f t="shared" si="41"/>
        <v>-8.0741056483978753</v>
      </c>
      <c r="E111" s="11">
        <f t="shared" si="41"/>
        <v>-5.6660993352848692</v>
      </c>
      <c r="F111" s="11">
        <f t="shared" si="41"/>
        <v>-5.1064136884978737</v>
      </c>
      <c r="G111" s="11">
        <f t="shared" si="41"/>
        <v>47.000908177347128</v>
      </c>
      <c r="H111" s="11">
        <f t="shared" si="41"/>
        <v>-58.218297074972774</v>
      </c>
      <c r="I111" s="11">
        <f t="shared" si="41"/>
        <v>-1.1847412271278728</v>
      </c>
      <c r="J111" s="11">
        <f t="shared" si="41"/>
        <v>-2.1945370085968676</v>
      </c>
      <c r="K111" s="11">
        <f t="shared" si="41"/>
        <v>-24.978844514844873</v>
      </c>
      <c r="L111" s="11">
        <f t="shared" si="41"/>
        <v>-11.57862127052887</v>
      </c>
      <c r="M111" s="11">
        <f t="shared" si="41"/>
        <v>-3.7071714927318737</v>
      </c>
      <c r="N111" s="11">
        <f t="shared" si="41"/>
        <v>-14.515333493209873</v>
      </c>
      <c r="O111" s="1" t="s">
        <v>47</v>
      </c>
    </row>
    <row r="112" spans="1:15" x14ac:dyDescent="0.25">
      <c r="A112" s="5">
        <v>1998</v>
      </c>
      <c r="B112" s="12">
        <f t="shared" ref="B112:O112" si="42">B22-$B89</f>
        <v>46.065962080015922</v>
      </c>
      <c r="C112" s="12">
        <f t="shared" si="42"/>
        <v>-11.852835774518084</v>
      </c>
      <c r="D112" s="12">
        <f t="shared" si="42"/>
        <v>-12.709769600754079</v>
      </c>
      <c r="E112" s="12">
        <f t="shared" si="42"/>
        <v>-11.092102611014084</v>
      </c>
      <c r="F112" s="12">
        <f t="shared" si="42"/>
        <v>-20.635857132114083</v>
      </c>
      <c r="G112" s="12">
        <f t="shared" si="42"/>
        <v>38.675274624405915</v>
      </c>
      <c r="H112" s="12">
        <f t="shared" si="42"/>
        <v>-64.055863271671285</v>
      </c>
      <c r="I112" s="12">
        <f t="shared" si="42"/>
        <v>-9.6803339120270806</v>
      </c>
      <c r="J112" s="12">
        <f t="shared" si="42"/>
        <v>-9.5092281111880794</v>
      </c>
      <c r="K112" s="12">
        <f t="shared" si="42"/>
        <v>-30.87049288816408</v>
      </c>
      <c r="L112" s="12">
        <f t="shared" si="42"/>
        <v>-20.304980648576084</v>
      </c>
      <c r="M112" s="12">
        <f t="shared" si="42"/>
        <v>-3.3135406478310756</v>
      </c>
      <c r="N112" s="12">
        <f t="shared" si="42"/>
        <v>-25.269845188616081</v>
      </c>
      <c r="O112" s="12">
        <f t="shared" si="42"/>
        <v>25.292285666505919</v>
      </c>
    </row>
  </sheetData>
  <mergeCells count="3">
    <mergeCell ref="A24:O24"/>
    <mergeCell ref="A47:O47"/>
    <mergeCell ref="A1:O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EWU_budget_balance</vt:lpstr>
      <vt:lpstr>EWS_budget_balance</vt:lpstr>
      <vt:lpstr>EWU_debt_ratio</vt:lpstr>
      <vt:lpstr>EWS_debt_ratio</vt:lpstr>
      <vt:lpstr>EWS_budget_balance!weoreptc__1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2018-12-13T00:15:12Z</dcterms:modified>
</cp:coreProperties>
</file>