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igene Dateien\_A Special Issue 20 Yrs of EMU\Paper with Ralf\Daten\"/>
    </mc:Choice>
  </mc:AlternateContent>
  <bookViews>
    <workbookView xWindow="0" yWindow="0" windowWidth="10035" windowHeight="10530" firstSheet="17" activeTab="19"/>
  </bookViews>
  <sheets>
    <sheet name="GDP growth EWS" sheetId="3" r:id="rId1"/>
    <sheet name="GDP growth EWU" sheetId="2" r:id="rId2"/>
    <sheet name="GDP EWS+EWU" sheetId="4" r:id="rId3"/>
    <sheet name="kompl.Daten Vergleichsgruppe" sheetId="15" r:id="rId4"/>
    <sheet name="Stata_Vergleich" sheetId="16" r:id="rId5"/>
    <sheet name="Stata_Vergleich_PCA" sheetId="20" r:id="rId6"/>
    <sheet name="Stata_EWU" sheetId="5" r:id="rId7"/>
    <sheet name="Stata_EWU_PCA" sheetId="18" r:id="rId8"/>
    <sheet name="Diffusion_EWU_wechs" sheetId="7" r:id="rId9"/>
    <sheet name="Diffusion_EWU_11" sheetId="12" r:id="rId10"/>
    <sheet name="Diffusion_11_EWS_EWU" sheetId="14" r:id="rId11"/>
    <sheet name="Kohäsion_EWU" sheetId="10" r:id="rId12"/>
    <sheet name="Stata_EWS" sheetId="6" r:id="rId13"/>
    <sheet name="Diffusion_EWS_1995_wechs" sheetId="8" r:id="rId14"/>
    <sheet name="PCA" sheetId="19" r:id="rId15"/>
    <sheet name="Diffusion_EWS_3 Länder" sheetId="9" r:id="rId16"/>
    <sheet name="Arbeitsproduktivität_2010" sheetId="21" r:id="rId17"/>
    <sheet name="Arbeitsproduktivität_1995" sheetId="22" r:id="rId18"/>
    <sheet name="Lohnstück_Eurostat_nurEWS_U" sheetId="23" r:id="rId19"/>
    <sheet name="Lohnstückkosten_Q_OECD" sheetId="24" r:id="rId20"/>
  </sheets>
  <calcPr calcId="162913"/>
</workbook>
</file>

<file path=xl/calcChain.xml><?xml version="1.0" encoding="utf-8"?>
<calcChain xmlns="http://schemas.openxmlformats.org/spreadsheetml/2006/main">
  <c r="S203" i="24" l="1"/>
  <c r="T203" i="24"/>
  <c r="U203" i="24"/>
  <c r="V203" i="24"/>
  <c r="W203" i="24"/>
  <c r="X203" i="24"/>
  <c r="Y203" i="24"/>
  <c r="J204" i="24"/>
  <c r="K204" i="24"/>
  <c r="L204" i="24"/>
  <c r="G204" i="24"/>
  <c r="E204" i="24"/>
  <c r="D204" i="24"/>
  <c r="C204" i="24"/>
  <c r="B115" i="24"/>
  <c r="C115" i="24"/>
  <c r="D115" i="24"/>
  <c r="E115" i="24"/>
  <c r="F115" i="24"/>
  <c r="G115" i="24"/>
  <c r="H115" i="24"/>
  <c r="I115" i="24"/>
  <c r="J115" i="24"/>
  <c r="K115" i="24"/>
  <c r="L115" i="24"/>
  <c r="B116" i="24"/>
  <c r="C116" i="24"/>
  <c r="D116" i="24"/>
  <c r="E116" i="24"/>
  <c r="F116" i="24"/>
  <c r="G116" i="24"/>
  <c r="H116" i="24"/>
  <c r="I116" i="24"/>
  <c r="J116" i="24"/>
  <c r="K116" i="24"/>
  <c r="L116" i="24"/>
  <c r="B117" i="24"/>
  <c r="C117" i="24"/>
  <c r="D117" i="24"/>
  <c r="E117" i="24"/>
  <c r="F117" i="24"/>
  <c r="G117" i="24"/>
  <c r="H117" i="24"/>
  <c r="I117" i="24"/>
  <c r="J117" i="24"/>
  <c r="K117" i="24"/>
  <c r="L117" i="24"/>
  <c r="B118" i="24"/>
  <c r="C118" i="24"/>
  <c r="D118" i="24"/>
  <c r="E118" i="24"/>
  <c r="F118" i="24"/>
  <c r="G118" i="24"/>
  <c r="H118" i="24"/>
  <c r="I118" i="24"/>
  <c r="J118" i="24"/>
  <c r="K118" i="24"/>
  <c r="L118" i="24"/>
  <c r="B119" i="24"/>
  <c r="C119" i="24"/>
  <c r="D119" i="24"/>
  <c r="E119" i="24"/>
  <c r="F119" i="24"/>
  <c r="G119" i="24"/>
  <c r="H119" i="24"/>
  <c r="I119" i="24"/>
  <c r="J119" i="24"/>
  <c r="K119" i="24"/>
  <c r="L119" i="24"/>
  <c r="B120" i="24"/>
  <c r="C120" i="24"/>
  <c r="D120" i="24"/>
  <c r="E120" i="24"/>
  <c r="F120" i="24"/>
  <c r="G120" i="24"/>
  <c r="H120" i="24"/>
  <c r="I120" i="24"/>
  <c r="J120" i="24"/>
  <c r="K120" i="24"/>
  <c r="L120" i="24"/>
  <c r="B121" i="24"/>
  <c r="C121" i="24"/>
  <c r="D121" i="24"/>
  <c r="E121" i="24"/>
  <c r="F121" i="24"/>
  <c r="G121" i="24"/>
  <c r="H121" i="24"/>
  <c r="I121" i="24"/>
  <c r="M121" i="24" s="1"/>
  <c r="J121" i="24"/>
  <c r="K121" i="24"/>
  <c r="L121" i="24"/>
  <c r="B122" i="24"/>
  <c r="C122" i="24"/>
  <c r="D122" i="24"/>
  <c r="E122" i="24"/>
  <c r="F122" i="24"/>
  <c r="G122" i="24"/>
  <c r="H122" i="24"/>
  <c r="I122" i="24"/>
  <c r="J122" i="24"/>
  <c r="K122" i="24"/>
  <c r="L122" i="24"/>
  <c r="B123" i="24"/>
  <c r="C123" i="24"/>
  <c r="D123" i="24"/>
  <c r="E123" i="24"/>
  <c r="F123" i="24"/>
  <c r="G123" i="24"/>
  <c r="H123" i="24"/>
  <c r="I123" i="24"/>
  <c r="J123" i="24"/>
  <c r="K123" i="24"/>
  <c r="L123" i="24"/>
  <c r="B124" i="24"/>
  <c r="C124" i="24"/>
  <c r="D124" i="24"/>
  <c r="N124" i="24" s="1"/>
  <c r="E124" i="24"/>
  <c r="F124" i="24"/>
  <c r="G124" i="24"/>
  <c r="H124" i="24"/>
  <c r="I124" i="24"/>
  <c r="J124" i="24"/>
  <c r="K124" i="24"/>
  <c r="L124" i="24"/>
  <c r="B125" i="24"/>
  <c r="C125" i="24"/>
  <c r="D125" i="24"/>
  <c r="E125" i="24"/>
  <c r="F125" i="24"/>
  <c r="G125" i="24"/>
  <c r="H125" i="24"/>
  <c r="I125" i="24"/>
  <c r="J125" i="24"/>
  <c r="K125" i="24"/>
  <c r="L125" i="24"/>
  <c r="B126" i="24"/>
  <c r="C126" i="24"/>
  <c r="D126" i="24"/>
  <c r="E126" i="24"/>
  <c r="F126" i="24"/>
  <c r="G126" i="24"/>
  <c r="H126" i="24"/>
  <c r="I126" i="24"/>
  <c r="J126" i="24"/>
  <c r="K126" i="24"/>
  <c r="L126" i="24"/>
  <c r="B127" i="24"/>
  <c r="C127" i="24"/>
  <c r="D127" i="24"/>
  <c r="E127" i="24"/>
  <c r="F127" i="24"/>
  <c r="G127" i="24"/>
  <c r="H127" i="24"/>
  <c r="I127" i="24"/>
  <c r="J127" i="24"/>
  <c r="K127" i="24"/>
  <c r="L127" i="24"/>
  <c r="B128" i="24"/>
  <c r="C128" i="24"/>
  <c r="D128" i="24"/>
  <c r="E128" i="24"/>
  <c r="F128" i="24"/>
  <c r="G128" i="24"/>
  <c r="H128" i="24"/>
  <c r="I128" i="24"/>
  <c r="J128" i="24"/>
  <c r="K128" i="24"/>
  <c r="L128" i="24"/>
  <c r="B129" i="24"/>
  <c r="C129" i="24"/>
  <c r="D129" i="24"/>
  <c r="E129" i="24"/>
  <c r="F129" i="24"/>
  <c r="G129" i="24"/>
  <c r="H129" i="24"/>
  <c r="I129" i="24"/>
  <c r="J129" i="24"/>
  <c r="K129" i="24"/>
  <c r="L129" i="24"/>
  <c r="B130" i="24"/>
  <c r="C130" i="24"/>
  <c r="D130" i="24"/>
  <c r="E130" i="24"/>
  <c r="F130" i="24"/>
  <c r="G130" i="24"/>
  <c r="H130" i="24"/>
  <c r="I130" i="24"/>
  <c r="J130" i="24"/>
  <c r="K130" i="24"/>
  <c r="L130" i="24"/>
  <c r="B131" i="24"/>
  <c r="C131" i="24"/>
  <c r="D131" i="24"/>
  <c r="E131" i="24"/>
  <c r="F131" i="24"/>
  <c r="G131" i="24"/>
  <c r="H131" i="24"/>
  <c r="I131" i="24"/>
  <c r="J131" i="24"/>
  <c r="K131" i="24"/>
  <c r="L131" i="24"/>
  <c r="B132" i="24"/>
  <c r="C132" i="24"/>
  <c r="D132" i="24"/>
  <c r="E132" i="24"/>
  <c r="F132" i="24"/>
  <c r="G132" i="24"/>
  <c r="H132" i="24"/>
  <c r="I132" i="24"/>
  <c r="J132" i="24"/>
  <c r="K132" i="24"/>
  <c r="L132" i="24"/>
  <c r="B133" i="24"/>
  <c r="C133" i="24"/>
  <c r="D133" i="24"/>
  <c r="E133" i="24"/>
  <c r="F133" i="24"/>
  <c r="G133" i="24"/>
  <c r="H133" i="24"/>
  <c r="I133" i="24"/>
  <c r="J133" i="24"/>
  <c r="K133" i="24"/>
  <c r="L133" i="24"/>
  <c r="B134" i="24"/>
  <c r="C134" i="24"/>
  <c r="D134" i="24"/>
  <c r="E134" i="24"/>
  <c r="F134" i="24"/>
  <c r="G134" i="24"/>
  <c r="H134" i="24"/>
  <c r="I134" i="24"/>
  <c r="J134" i="24"/>
  <c r="K134" i="24"/>
  <c r="L134" i="24"/>
  <c r="B135" i="24"/>
  <c r="C135" i="24"/>
  <c r="D135" i="24"/>
  <c r="E135" i="24"/>
  <c r="F135" i="24"/>
  <c r="G135" i="24"/>
  <c r="H135" i="24"/>
  <c r="I135" i="24"/>
  <c r="J135" i="24"/>
  <c r="K135" i="24"/>
  <c r="L135" i="24"/>
  <c r="B136" i="24"/>
  <c r="C136" i="24"/>
  <c r="D136" i="24"/>
  <c r="E136" i="24"/>
  <c r="F136" i="24"/>
  <c r="G136" i="24"/>
  <c r="H136" i="24"/>
  <c r="I136" i="24"/>
  <c r="J136" i="24"/>
  <c r="K136" i="24"/>
  <c r="L136" i="24"/>
  <c r="B137" i="24"/>
  <c r="C137" i="24"/>
  <c r="D137" i="24"/>
  <c r="E137" i="24"/>
  <c r="F137" i="24"/>
  <c r="G137" i="24"/>
  <c r="H137" i="24"/>
  <c r="I137" i="24"/>
  <c r="J137" i="24"/>
  <c r="K137" i="24"/>
  <c r="L137" i="24"/>
  <c r="B138" i="24"/>
  <c r="C138" i="24"/>
  <c r="D138" i="24"/>
  <c r="E138" i="24"/>
  <c r="F138" i="24"/>
  <c r="G138" i="24"/>
  <c r="H138" i="24"/>
  <c r="I138" i="24"/>
  <c r="J138" i="24"/>
  <c r="K138" i="24"/>
  <c r="L138" i="24"/>
  <c r="B139" i="24"/>
  <c r="C139" i="24"/>
  <c r="D139" i="24"/>
  <c r="E139" i="24"/>
  <c r="F139" i="24"/>
  <c r="G139" i="24"/>
  <c r="H139" i="24"/>
  <c r="I139" i="24"/>
  <c r="J139" i="24"/>
  <c r="K139" i="24"/>
  <c r="L139" i="24"/>
  <c r="B140" i="24"/>
  <c r="C140" i="24"/>
  <c r="D140" i="24"/>
  <c r="E140" i="24"/>
  <c r="F140" i="24"/>
  <c r="G140" i="24"/>
  <c r="H140" i="24"/>
  <c r="I140" i="24"/>
  <c r="J140" i="24"/>
  <c r="K140" i="24"/>
  <c r="L140" i="24"/>
  <c r="B141" i="24"/>
  <c r="C141" i="24"/>
  <c r="D141" i="24"/>
  <c r="E141" i="24"/>
  <c r="F141" i="24"/>
  <c r="G141" i="24"/>
  <c r="H141" i="24"/>
  <c r="I141" i="24"/>
  <c r="J141" i="24"/>
  <c r="K141" i="24"/>
  <c r="L141" i="24"/>
  <c r="B142" i="24"/>
  <c r="C142" i="24"/>
  <c r="D142" i="24"/>
  <c r="E142" i="24"/>
  <c r="F142" i="24"/>
  <c r="G142" i="24"/>
  <c r="H142" i="24"/>
  <c r="I142" i="24"/>
  <c r="J142" i="24"/>
  <c r="K142" i="24"/>
  <c r="L142" i="24"/>
  <c r="B143" i="24"/>
  <c r="C143" i="24"/>
  <c r="D143" i="24"/>
  <c r="E143" i="24"/>
  <c r="F143" i="24"/>
  <c r="G143" i="24"/>
  <c r="H143" i="24"/>
  <c r="I143" i="24"/>
  <c r="J143" i="24"/>
  <c r="K143" i="24"/>
  <c r="L143" i="24"/>
  <c r="B144" i="24"/>
  <c r="C144" i="24"/>
  <c r="D144" i="24"/>
  <c r="E144" i="24"/>
  <c r="F144" i="24"/>
  <c r="G144" i="24"/>
  <c r="H144" i="24"/>
  <c r="I144" i="24"/>
  <c r="J144" i="24"/>
  <c r="K144" i="24"/>
  <c r="L144" i="24"/>
  <c r="B145" i="24"/>
  <c r="C145" i="24"/>
  <c r="D145" i="24"/>
  <c r="E145" i="24"/>
  <c r="F145" i="24"/>
  <c r="G145" i="24"/>
  <c r="H145" i="24"/>
  <c r="I145" i="24"/>
  <c r="J145" i="24"/>
  <c r="K145" i="24"/>
  <c r="L145" i="24"/>
  <c r="B146" i="24"/>
  <c r="C146" i="24"/>
  <c r="D146" i="24"/>
  <c r="E146" i="24"/>
  <c r="F146" i="24"/>
  <c r="G146" i="24"/>
  <c r="H146" i="24"/>
  <c r="I146" i="24"/>
  <c r="J146" i="24"/>
  <c r="K146" i="24"/>
  <c r="L146" i="24"/>
  <c r="B147" i="24"/>
  <c r="C147" i="24"/>
  <c r="D147" i="24"/>
  <c r="E147" i="24"/>
  <c r="F147" i="24"/>
  <c r="G147" i="24"/>
  <c r="H147" i="24"/>
  <c r="I147" i="24"/>
  <c r="J147" i="24"/>
  <c r="K147" i="24"/>
  <c r="L147" i="24"/>
  <c r="B148" i="24"/>
  <c r="C148" i="24"/>
  <c r="D148" i="24"/>
  <c r="E148" i="24"/>
  <c r="F148" i="24"/>
  <c r="G148" i="24"/>
  <c r="H148" i="24"/>
  <c r="I148" i="24"/>
  <c r="J148" i="24"/>
  <c r="K148" i="24"/>
  <c r="L148" i="24"/>
  <c r="B149" i="24"/>
  <c r="C149" i="24"/>
  <c r="D149" i="24"/>
  <c r="E149" i="24"/>
  <c r="F149" i="24"/>
  <c r="G149" i="24"/>
  <c r="H149" i="24"/>
  <c r="I149" i="24"/>
  <c r="J149" i="24"/>
  <c r="K149" i="24"/>
  <c r="L149" i="24"/>
  <c r="B150" i="24"/>
  <c r="C150" i="24"/>
  <c r="D150" i="24"/>
  <c r="E150" i="24"/>
  <c r="F150" i="24"/>
  <c r="G150" i="24"/>
  <c r="H150" i="24"/>
  <c r="I150" i="24"/>
  <c r="J150" i="24"/>
  <c r="K150" i="24"/>
  <c r="L150" i="24"/>
  <c r="B151" i="24"/>
  <c r="C151" i="24"/>
  <c r="D151" i="24"/>
  <c r="E151" i="24"/>
  <c r="F151" i="24"/>
  <c r="G151" i="24"/>
  <c r="H151" i="24"/>
  <c r="I151" i="24"/>
  <c r="J151" i="24"/>
  <c r="K151" i="24"/>
  <c r="L151" i="24"/>
  <c r="B152" i="24"/>
  <c r="C152" i="24"/>
  <c r="D152" i="24"/>
  <c r="E152" i="24"/>
  <c r="F152" i="24"/>
  <c r="G152" i="24"/>
  <c r="H152" i="24"/>
  <c r="I152" i="24"/>
  <c r="J152" i="24"/>
  <c r="K152" i="24"/>
  <c r="L152" i="24"/>
  <c r="B153" i="24"/>
  <c r="C153" i="24"/>
  <c r="D153" i="24"/>
  <c r="E153" i="24"/>
  <c r="F153" i="24"/>
  <c r="G153" i="24"/>
  <c r="H153" i="24"/>
  <c r="I153" i="24"/>
  <c r="J153" i="24"/>
  <c r="K153" i="24"/>
  <c r="L153" i="24"/>
  <c r="B154" i="24"/>
  <c r="C154" i="24"/>
  <c r="D154" i="24"/>
  <c r="E154" i="24"/>
  <c r="F154" i="24"/>
  <c r="G154" i="24"/>
  <c r="H154" i="24"/>
  <c r="I154" i="24"/>
  <c r="J154" i="24"/>
  <c r="K154" i="24"/>
  <c r="L154" i="24"/>
  <c r="B155" i="24"/>
  <c r="C155" i="24"/>
  <c r="D155" i="24"/>
  <c r="E155" i="24"/>
  <c r="F155" i="24"/>
  <c r="G155" i="24"/>
  <c r="H155" i="24"/>
  <c r="I155" i="24"/>
  <c r="J155" i="24"/>
  <c r="K155" i="24"/>
  <c r="L155" i="24"/>
  <c r="B156" i="24"/>
  <c r="C156" i="24"/>
  <c r="D156" i="24"/>
  <c r="E156" i="24"/>
  <c r="F156" i="24"/>
  <c r="G156" i="24"/>
  <c r="H156" i="24"/>
  <c r="I156" i="24"/>
  <c r="J156" i="24"/>
  <c r="K156" i="24"/>
  <c r="L156" i="24"/>
  <c r="B157" i="24"/>
  <c r="C157" i="24"/>
  <c r="D157" i="24"/>
  <c r="E157" i="24"/>
  <c r="F157" i="24"/>
  <c r="G157" i="24"/>
  <c r="H157" i="24"/>
  <c r="I157" i="24"/>
  <c r="J157" i="24"/>
  <c r="K157" i="24"/>
  <c r="L157" i="24"/>
  <c r="B158" i="24"/>
  <c r="C158" i="24"/>
  <c r="D158" i="24"/>
  <c r="E158" i="24"/>
  <c r="F158" i="24"/>
  <c r="G158" i="24"/>
  <c r="H158" i="24"/>
  <c r="I158" i="24"/>
  <c r="J158" i="24"/>
  <c r="K158" i="24"/>
  <c r="L158" i="24"/>
  <c r="B159" i="24"/>
  <c r="C159" i="24"/>
  <c r="D159" i="24"/>
  <c r="E159" i="24"/>
  <c r="F159" i="24"/>
  <c r="G159" i="24"/>
  <c r="H159" i="24"/>
  <c r="I159" i="24"/>
  <c r="J159" i="24"/>
  <c r="K159" i="24"/>
  <c r="L159" i="24"/>
  <c r="B160" i="24"/>
  <c r="C160" i="24"/>
  <c r="D160" i="24"/>
  <c r="E160" i="24"/>
  <c r="F160" i="24"/>
  <c r="G160" i="24"/>
  <c r="H160" i="24"/>
  <c r="I160" i="24"/>
  <c r="J160" i="24"/>
  <c r="K160" i="24"/>
  <c r="L160" i="24"/>
  <c r="B161" i="24"/>
  <c r="C161" i="24"/>
  <c r="D161" i="24"/>
  <c r="E161" i="24"/>
  <c r="F161" i="24"/>
  <c r="G161" i="24"/>
  <c r="H161" i="24"/>
  <c r="I161" i="24"/>
  <c r="J161" i="24"/>
  <c r="K161" i="24"/>
  <c r="L161" i="24"/>
  <c r="B162" i="24"/>
  <c r="C162" i="24"/>
  <c r="D162" i="24"/>
  <c r="E162" i="24"/>
  <c r="F162" i="24"/>
  <c r="G162" i="24"/>
  <c r="H162" i="24"/>
  <c r="I162" i="24"/>
  <c r="J162" i="24"/>
  <c r="K162" i="24"/>
  <c r="L162" i="24"/>
  <c r="B163" i="24"/>
  <c r="C163" i="24"/>
  <c r="D163" i="24"/>
  <c r="E163" i="24"/>
  <c r="F163" i="24"/>
  <c r="G163" i="24"/>
  <c r="H163" i="24"/>
  <c r="I163" i="24"/>
  <c r="J163" i="24"/>
  <c r="K163" i="24"/>
  <c r="L163" i="24"/>
  <c r="B164" i="24"/>
  <c r="C164" i="24"/>
  <c r="D164" i="24"/>
  <c r="E164" i="24"/>
  <c r="F164" i="24"/>
  <c r="G164" i="24"/>
  <c r="H164" i="24"/>
  <c r="I164" i="24"/>
  <c r="J164" i="24"/>
  <c r="K164" i="24"/>
  <c r="L164" i="24"/>
  <c r="B165" i="24"/>
  <c r="C165" i="24"/>
  <c r="D165" i="24"/>
  <c r="E165" i="24"/>
  <c r="F165" i="24"/>
  <c r="G165" i="24"/>
  <c r="H165" i="24"/>
  <c r="I165" i="24"/>
  <c r="J165" i="24"/>
  <c r="K165" i="24"/>
  <c r="L165" i="24"/>
  <c r="B166" i="24"/>
  <c r="C166" i="24"/>
  <c r="D166" i="24"/>
  <c r="E166" i="24"/>
  <c r="F166" i="24"/>
  <c r="G166" i="24"/>
  <c r="H166" i="24"/>
  <c r="I166" i="24"/>
  <c r="J166" i="24"/>
  <c r="K166" i="24"/>
  <c r="L166" i="24"/>
  <c r="B167" i="24"/>
  <c r="C167" i="24"/>
  <c r="D167" i="24"/>
  <c r="E167" i="24"/>
  <c r="F167" i="24"/>
  <c r="G167" i="24"/>
  <c r="H167" i="24"/>
  <c r="I167" i="24"/>
  <c r="J167" i="24"/>
  <c r="K167" i="24"/>
  <c r="L167" i="24"/>
  <c r="B168" i="24"/>
  <c r="C168" i="24"/>
  <c r="D168" i="24"/>
  <c r="E168" i="24"/>
  <c r="F168" i="24"/>
  <c r="G168" i="24"/>
  <c r="H168" i="24"/>
  <c r="I168" i="24"/>
  <c r="J168" i="24"/>
  <c r="K168" i="24"/>
  <c r="L168" i="24"/>
  <c r="B169" i="24"/>
  <c r="C169" i="24"/>
  <c r="D169" i="24"/>
  <c r="E169" i="24"/>
  <c r="F169" i="24"/>
  <c r="G169" i="24"/>
  <c r="H169" i="24"/>
  <c r="I169" i="24"/>
  <c r="J169" i="24"/>
  <c r="K169" i="24"/>
  <c r="L169" i="24"/>
  <c r="B170" i="24"/>
  <c r="C170" i="24"/>
  <c r="D170" i="24"/>
  <c r="E170" i="24"/>
  <c r="F170" i="24"/>
  <c r="G170" i="24"/>
  <c r="H170" i="24"/>
  <c r="I170" i="24"/>
  <c r="J170" i="24"/>
  <c r="K170" i="24"/>
  <c r="L170" i="24"/>
  <c r="B171" i="24"/>
  <c r="C171" i="24"/>
  <c r="D171" i="24"/>
  <c r="E171" i="24"/>
  <c r="F171" i="24"/>
  <c r="G171" i="24"/>
  <c r="H171" i="24"/>
  <c r="I171" i="24"/>
  <c r="J171" i="24"/>
  <c r="K171" i="24"/>
  <c r="L171" i="24"/>
  <c r="B172" i="24"/>
  <c r="C172" i="24"/>
  <c r="D172" i="24"/>
  <c r="E172" i="24"/>
  <c r="F172" i="24"/>
  <c r="G172" i="24"/>
  <c r="H172" i="24"/>
  <c r="I172" i="24"/>
  <c r="J172" i="24"/>
  <c r="K172" i="24"/>
  <c r="L172" i="24"/>
  <c r="B173" i="24"/>
  <c r="C173" i="24"/>
  <c r="D173" i="24"/>
  <c r="E173" i="24"/>
  <c r="F173" i="24"/>
  <c r="G173" i="24"/>
  <c r="H173" i="24"/>
  <c r="I173" i="24"/>
  <c r="J173" i="24"/>
  <c r="K173" i="24"/>
  <c r="L173" i="24"/>
  <c r="B174" i="24"/>
  <c r="C174" i="24"/>
  <c r="D174" i="24"/>
  <c r="E174" i="24"/>
  <c r="F174" i="24"/>
  <c r="G174" i="24"/>
  <c r="H174" i="24"/>
  <c r="I174" i="24"/>
  <c r="J174" i="24"/>
  <c r="K174" i="24"/>
  <c r="L174" i="24"/>
  <c r="B175" i="24"/>
  <c r="C175" i="24"/>
  <c r="D175" i="24"/>
  <c r="E175" i="24"/>
  <c r="F175" i="24"/>
  <c r="G175" i="24"/>
  <c r="H175" i="24"/>
  <c r="I175" i="24"/>
  <c r="J175" i="24"/>
  <c r="K175" i="24"/>
  <c r="L175" i="24"/>
  <c r="B176" i="24"/>
  <c r="C176" i="24"/>
  <c r="D176" i="24"/>
  <c r="E176" i="24"/>
  <c r="F176" i="24"/>
  <c r="G176" i="24"/>
  <c r="H176" i="24"/>
  <c r="I176" i="24"/>
  <c r="J176" i="24"/>
  <c r="K176" i="24"/>
  <c r="L176" i="24"/>
  <c r="B177" i="24"/>
  <c r="C177" i="24"/>
  <c r="D177" i="24"/>
  <c r="E177" i="24"/>
  <c r="F177" i="24"/>
  <c r="G177" i="24"/>
  <c r="H177" i="24"/>
  <c r="I177" i="24"/>
  <c r="J177" i="24"/>
  <c r="K177" i="24"/>
  <c r="L177" i="24"/>
  <c r="B178" i="24"/>
  <c r="C178" i="24"/>
  <c r="D178" i="24"/>
  <c r="E178" i="24"/>
  <c r="F178" i="24"/>
  <c r="G178" i="24"/>
  <c r="H178" i="24"/>
  <c r="I178" i="24"/>
  <c r="J178" i="24"/>
  <c r="K178" i="24"/>
  <c r="L178" i="24"/>
  <c r="B179" i="24"/>
  <c r="C179" i="24"/>
  <c r="D179" i="24"/>
  <c r="E179" i="24"/>
  <c r="F179" i="24"/>
  <c r="G179" i="24"/>
  <c r="H179" i="24"/>
  <c r="I179" i="24"/>
  <c r="J179" i="24"/>
  <c r="K179" i="24"/>
  <c r="L179" i="24"/>
  <c r="B180" i="24"/>
  <c r="C180" i="24"/>
  <c r="D180" i="24"/>
  <c r="E180" i="24"/>
  <c r="F180" i="24"/>
  <c r="G180" i="24"/>
  <c r="H180" i="24"/>
  <c r="I180" i="24"/>
  <c r="J180" i="24"/>
  <c r="K180" i="24"/>
  <c r="L180" i="24"/>
  <c r="B181" i="24"/>
  <c r="C181" i="24"/>
  <c r="D181" i="24"/>
  <c r="E181" i="24"/>
  <c r="F181" i="24"/>
  <c r="G181" i="24"/>
  <c r="H181" i="24"/>
  <c r="I181" i="24"/>
  <c r="J181" i="24"/>
  <c r="K181" i="24"/>
  <c r="L181" i="24"/>
  <c r="B182" i="24"/>
  <c r="C182" i="24"/>
  <c r="D182" i="24"/>
  <c r="E182" i="24"/>
  <c r="F182" i="24"/>
  <c r="G182" i="24"/>
  <c r="H182" i="24"/>
  <c r="I182" i="24"/>
  <c r="J182" i="24"/>
  <c r="K182" i="24"/>
  <c r="L182" i="24"/>
  <c r="B183" i="24"/>
  <c r="C183" i="24"/>
  <c r="D183" i="24"/>
  <c r="E183" i="24"/>
  <c r="F183" i="24"/>
  <c r="G183" i="24"/>
  <c r="H183" i="24"/>
  <c r="I183" i="24"/>
  <c r="J183" i="24"/>
  <c r="K183" i="24"/>
  <c r="L183" i="24"/>
  <c r="B184" i="24"/>
  <c r="C184" i="24"/>
  <c r="D184" i="24"/>
  <c r="E184" i="24"/>
  <c r="F184" i="24"/>
  <c r="G184" i="24"/>
  <c r="H184" i="24"/>
  <c r="I184" i="24"/>
  <c r="J184" i="24"/>
  <c r="K184" i="24"/>
  <c r="L184" i="24"/>
  <c r="B185" i="24"/>
  <c r="C185" i="24"/>
  <c r="D185" i="24"/>
  <c r="E185" i="24"/>
  <c r="F185" i="24"/>
  <c r="G185" i="24"/>
  <c r="H185" i="24"/>
  <c r="I185" i="24"/>
  <c r="J185" i="24"/>
  <c r="K185" i="24"/>
  <c r="L185" i="24"/>
  <c r="B186" i="24"/>
  <c r="C186" i="24"/>
  <c r="D186" i="24"/>
  <c r="E186" i="24"/>
  <c r="F186" i="24"/>
  <c r="G186" i="24"/>
  <c r="H186" i="24"/>
  <c r="I186" i="24"/>
  <c r="J186" i="24"/>
  <c r="K186" i="24"/>
  <c r="L186" i="24"/>
  <c r="B187" i="24"/>
  <c r="C187" i="24"/>
  <c r="D187" i="24"/>
  <c r="E187" i="24"/>
  <c r="F187" i="24"/>
  <c r="G187" i="24"/>
  <c r="H187" i="24"/>
  <c r="I187" i="24"/>
  <c r="J187" i="24"/>
  <c r="K187" i="24"/>
  <c r="L187" i="24"/>
  <c r="B188" i="24"/>
  <c r="C188" i="24"/>
  <c r="D188" i="24"/>
  <c r="E188" i="24"/>
  <c r="F188" i="24"/>
  <c r="G188" i="24"/>
  <c r="H188" i="24"/>
  <c r="I188" i="24"/>
  <c r="J188" i="24"/>
  <c r="K188" i="24"/>
  <c r="L188" i="24"/>
  <c r="B189" i="24"/>
  <c r="C189" i="24"/>
  <c r="D189" i="24"/>
  <c r="E189" i="24"/>
  <c r="F189" i="24"/>
  <c r="G189" i="24"/>
  <c r="H189" i="24"/>
  <c r="I189" i="24"/>
  <c r="J189" i="24"/>
  <c r="K189" i="24"/>
  <c r="L189" i="24"/>
  <c r="B190" i="24"/>
  <c r="C190" i="24"/>
  <c r="D190" i="24"/>
  <c r="E190" i="24"/>
  <c r="F190" i="24"/>
  <c r="G190" i="24"/>
  <c r="H190" i="24"/>
  <c r="I190" i="24"/>
  <c r="J190" i="24"/>
  <c r="K190" i="24"/>
  <c r="L190" i="24"/>
  <c r="B191" i="24"/>
  <c r="C191" i="24"/>
  <c r="D191" i="24"/>
  <c r="E191" i="24"/>
  <c r="F191" i="24"/>
  <c r="G191" i="24"/>
  <c r="H191" i="24"/>
  <c r="I191" i="24"/>
  <c r="J191" i="24"/>
  <c r="K191" i="24"/>
  <c r="L191" i="24"/>
  <c r="B192" i="24"/>
  <c r="C192" i="24"/>
  <c r="D192" i="24"/>
  <c r="E192" i="24"/>
  <c r="F192" i="24"/>
  <c r="G192" i="24"/>
  <c r="H192" i="24"/>
  <c r="I192" i="24"/>
  <c r="J192" i="24"/>
  <c r="K192" i="24"/>
  <c r="L192" i="24"/>
  <c r="B193" i="24"/>
  <c r="C193" i="24"/>
  <c r="D193" i="24"/>
  <c r="E193" i="24"/>
  <c r="F193" i="24"/>
  <c r="G193" i="24"/>
  <c r="H193" i="24"/>
  <c r="I193" i="24"/>
  <c r="J193" i="24"/>
  <c r="K193" i="24"/>
  <c r="L193" i="24"/>
  <c r="B194" i="24"/>
  <c r="C194" i="24"/>
  <c r="D194" i="24"/>
  <c r="E194" i="24"/>
  <c r="F194" i="24"/>
  <c r="G194" i="24"/>
  <c r="H194" i="24"/>
  <c r="I194" i="24"/>
  <c r="J194" i="24"/>
  <c r="K194" i="24"/>
  <c r="L194" i="24"/>
  <c r="B195" i="24"/>
  <c r="C195" i="24"/>
  <c r="D195" i="24"/>
  <c r="E195" i="24"/>
  <c r="F195" i="24"/>
  <c r="G195" i="24"/>
  <c r="H195" i="24"/>
  <c r="I195" i="24"/>
  <c r="J195" i="24"/>
  <c r="K195" i="24"/>
  <c r="L195" i="24"/>
  <c r="B196" i="24"/>
  <c r="C196" i="24"/>
  <c r="D196" i="24"/>
  <c r="E196" i="24"/>
  <c r="F196" i="24"/>
  <c r="G196" i="24"/>
  <c r="H196" i="24"/>
  <c r="I196" i="24"/>
  <c r="J196" i="24"/>
  <c r="K196" i="24"/>
  <c r="L196" i="24"/>
  <c r="B197" i="24"/>
  <c r="C197" i="24"/>
  <c r="D197" i="24"/>
  <c r="E197" i="24"/>
  <c r="F197" i="24"/>
  <c r="G197" i="24"/>
  <c r="H197" i="24"/>
  <c r="I197" i="24"/>
  <c r="J197" i="24"/>
  <c r="K197" i="24"/>
  <c r="L197" i="24"/>
  <c r="B198" i="24"/>
  <c r="C198" i="24"/>
  <c r="D198" i="24"/>
  <c r="E198" i="24"/>
  <c r="F198" i="24"/>
  <c r="G198" i="24"/>
  <c r="H198" i="24"/>
  <c r="I198" i="24"/>
  <c r="J198" i="24"/>
  <c r="K198" i="24"/>
  <c r="L198" i="24"/>
  <c r="B199" i="24"/>
  <c r="C199" i="24"/>
  <c r="D199" i="24"/>
  <c r="E199" i="24"/>
  <c r="F199" i="24"/>
  <c r="G199" i="24"/>
  <c r="H199" i="24"/>
  <c r="I199" i="24"/>
  <c r="J199" i="24"/>
  <c r="K199" i="24"/>
  <c r="L199" i="24"/>
  <c r="B200" i="24"/>
  <c r="C200" i="24"/>
  <c r="D200" i="24"/>
  <c r="E200" i="24"/>
  <c r="F200" i="24"/>
  <c r="G200" i="24"/>
  <c r="H200" i="24"/>
  <c r="I200" i="24"/>
  <c r="J200" i="24"/>
  <c r="K200" i="24"/>
  <c r="L200" i="24"/>
  <c r="B201" i="24"/>
  <c r="C201" i="24"/>
  <c r="D201" i="24"/>
  <c r="E201" i="24"/>
  <c r="F201" i="24"/>
  <c r="G201" i="24"/>
  <c r="H201" i="24"/>
  <c r="I201" i="24"/>
  <c r="J201" i="24"/>
  <c r="K201" i="24"/>
  <c r="L201" i="24"/>
  <c r="B202" i="24"/>
  <c r="C202" i="24"/>
  <c r="D202" i="24"/>
  <c r="E202" i="24"/>
  <c r="F202" i="24"/>
  <c r="G202" i="24"/>
  <c r="H202" i="24"/>
  <c r="I202" i="24"/>
  <c r="J202" i="24"/>
  <c r="K202" i="24"/>
  <c r="L202" i="24"/>
  <c r="B203" i="24"/>
  <c r="C203" i="24"/>
  <c r="D203" i="24"/>
  <c r="E203" i="24"/>
  <c r="F203" i="24"/>
  <c r="G203" i="24"/>
  <c r="H203" i="24"/>
  <c r="I203" i="24"/>
  <c r="J203" i="24"/>
  <c r="K203" i="24"/>
  <c r="L203" i="24"/>
  <c r="S115" i="24"/>
  <c r="T115" i="24"/>
  <c r="U115" i="24"/>
  <c r="V115" i="24"/>
  <c r="W115" i="24"/>
  <c r="X115" i="24"/>
  <c r="Y115" i="24"/>
  <c r="Z115" i="24"/>
  <c r="AA115" i="24"/>
  <c r="S116" i="24"/>
  <c r="T116" i="24"/>
  <c r="U116" i="24"/>
  <c r="V116" i="24"/>
  <c r="W116" i="24"/>
  <c r="X116" i="24"/>
  <c r="Y116" i="24"/>
  <c r="Z116" i="24"/>
  <c r="AA116" i="24"/>
  <c r="S117" i="24"/>
  <c r="T117" i="24"/>
  <c r="U117" i="24"/>
  <c r="V117" i="24"/>
  <c r="W117" i="24"/>
  <c r="X117" i="24"/>
  <c r="Y117" i="24"/>
  <c r="Z117" i="24"/>
  <c r="AA117" i="24"/>
  <c r="S118" i="24"/>
  <c r="T118" i="24"/>
  <c r="U118" i="24"/>
  <c r="V118" i="24"/>
  <c r="W118" i="24"/>
  <c r="X118" i="24"/>
  <c r="Y118" i="24"/>
  <c r="Z118" i="24"/>
  <c r="AA118" i="24"/>
  <c r="S119" i="24"/>
  <c r="T119" i="24"/>
  <c r="U119" i="24"/>
  <c r="V119" i="24"/>
  <c r="W119" i="24"/>
  <c r="X119" i="24"/>
  <c r="Y119" i="24"/>
  <c r="Z119" i="24"/>
  <c r="AA119" i="24"/>
  <c r="S120" i="24"/>
  <c r="T120" i="24"/>
  <c r="U120" i="24"/>
  <c r="V120" i="24"/>
  <c r="W120" i="24"/>
  <c r="X120" i="24"/>
  <c r="Y120" i="24"/>
  <c r="Z120" i="24"/>
  <c r="AA120" i="24"/>
  <c r="S121" i="24"/>
  <c r="T121" i="24"/>
  <c r="U121" i="24"/>
  <c r="V121" i="24"/>
  <c r="W121" i="24"/>
  <c r="X121" i="24"/>
  <c r="Y121" i="24"/>
  <c r="Z121" i="24"/>
  <c r="AA121" i="24"/>
  <c r="S122" i="24"/>
  <c r="T122" i="24"/>
  <c r="U122" i="24"/>
  <c r="V122" i="24"/>
  <c r="W122" i="24"/>
  <c r="X122" i="24"/>
  <c r="Y122" i="24"/>
  <c r="Z122" i="24"/>
  <c r="AA122" i="24"/>
  <c r="S123" i="24"/>
  <c r="T123" i="24"/>
  <c r="U123" i="24"/>
  <c r="V123" i="24"/>
  <c r="W123" i="24"/>
  <c r="X123" i="24"/>
  <c r="Y123" i="24"/>
  <c r="Z123" i="24"/>
  <c r="AA123" i="24"/>
  <c r="S124" i="24"/>
  <c r="T124" i="24"/>
  <c r="U124" i="24"/>
  <c r="V124" i="24"/>
  <c r="W124" i="24"/>
  <c r="X124" i="24"/>
  <c r="Y124" i="24"/>
  <c r="Z124" i="24"/>
  <c r="AA124" i="24"/>
  <c r="S125" i="24"/>
  <c r="T125" i="24"/>
  <c r="U125" i="24"/>
  <c r="V125" i="24"/>
  <c r="W125" i="24"/>
  <c r="X125" i="24"/>
  <c r="Y125" i="24"/>
  <c r="Z125" i="24"/>
  <c r="AA125" i="24"/>
  <c r="S126" i="24"/>
  <c r="T126" i="24"/>
  <c r="U126" i="24"/>
  <c r="V126" i="24"/>
  <c r="W126" i="24"/>
  <c r="X126" i="24"/>
  <c r="Y126" i="24"/>
  <c r="Z126" i="24"/>
  <c r="AA126" i="24"/>
  <c r="S127" i="24"/>
  <c r="T127" i="24"/>
  <c r="U127" i="24"/>
  <c r="V127" i="24"/>
  <c r="W127" i="24"/>
  <c r="X127" i="24"/>
  <c r="Y127" i="24"/>
  <c r="Z127" i="24"/>
  <c r="AA127" i="24"/>
  <c r="S128" i="24"/>
  <c r="T128" i="24"/>
  <c r="U128" i="24"/>
  <c r="V128" i="24"/>
  <c r="W128" i="24"/>
  <c r="X128" i="24"/>
  <c r="Y128" i="24"/>
  <c r="Z128" i="24"/>
  <c r="AA128" i="24"/>
  <c r="S129" i="24"/>
  <c r="T129" i="24"/>
  <c r="U129" i="24"/>
  <c r="V129" i="24"/>
  <c r="W129" i="24"/>
  <c r="X129" i="24"/>
  <c r="Y129" i="24"/>
  <c r="Z129" i="24"/>
  <c r="AA129" i="24"/>
  <c r="S130" i="24"/>
  <c r="T130" i="24"/>
  <c r="U130" i="24"/>
  <c r="V130" i="24"/>
  <c r="W130" i="24"/>
  <c r="X130" i="24"/>
  <c r="Y130" i="24"/>
  <c r="Z130" i="24"/>
  <c r="AA130" i="24"/>
  <c r="S131" i="24"/>
  <c r="T131" i="24"/>
  <c r="U131" i="24"/>
  <c r="V131" i="24"/>
  <c r="W131" i="24"/>
  <c r="X131" i="24"/>
  <c r="Y131" i="24"/>
  <c r="Z131" i="24"/>
  <c r="AA131" i="24"/>
  <c r="S132" i="24"/>
  <c r="T132" i="24"/>
  <c r="U132" i="24"/>
  <c r="V132" i="24"/>
  <c r="W132" i="24"/>
  <c r="X132" i="24"/>
  <c r="Y132" i="24"/>
  <c r="Z132" i="24"/>
  <c r="AA132" i="24"/>
  <c r="S133" i="24"/>
  <c r="T133" i="24"/>
  <c r="U133" i="24"/>
  <c r="V133" i="24"/>
  <c r="W133" i="24"/>
  <c r="X133" i="24"/>
  <c r="Y133" i="24"/>
  <c r="Z133" i="24"/>
  <c r="AA133" i="24"/>
  <c r="S134" i="24"/>
  <c r="T134" i="24"/>
  <c r="U134" i="24"/>
  <c r="V134" i="24"/>
  <c r="W134" i="24"/>
  <c r="X134" i="24"/>
  <c r="Y134" i="24"/>
  <c r="Z134" i="24"/>
  <c r="AA134" i="24"/>
  <c r="S135" i="24"/>
  <c r="T135" i="24"/>
  <c r="U135" i="24"/>
  <c r="V135" i="24"/>
  <c r="W135" i="24"/>
  <c r="X135" i="24"/>
  <c r="Y135" i="24"/>
  <c r="Z135" i="24"/>
  <c r="AA135" i="24"/>
  <c r="S136" i="24"/>
  <c r="T136" i="24"/>
  <c r="U136" i="24"/>
  <c r="V136" i="24"/>
  <c r="W136" i="24"/>
  <c r="X136" i="24"/>
  <c r="Y136" i="24"/>
  <c r="Z136" i="24"/>
  <c r="AA136" i="24"/>
  <c r="S137" i="24"/>
  <c r="T137" i="24"/>
  <c r="U137" i="24"/>
  <c r="V137" i="24"/>
  <c r="W137" i="24"/>
  <c r="X137" i="24"/>
  <c r="Y137" i="24"/>
  <c r="Z137" i="24"/>
  <c r="AA137" i="24"/>
  <c r="S138" i="24"/>
  <c r="T138" i="24"/>
  <c r="U138" i="24"/>
  <c r="V138" i="24"/>
  <c r="W138" i="24"/>
  <c r="X138" i="24"/>
  <c r="Y138" i="24"/>
  <c r="Z138" i="24"/>
  <c r="AA138" i="24"/>
  <c r="S139" i="24"/>
  <c r="T139" i="24"/>
  <c r="U139" i="24"/>
  <c r="V139" i="24"/>
  <c r="W139" i="24"/>
  <c r="X139" i="24"/>
  <c r="Y139" i="24"/>
  <c r="Z139" i="24"/>
  <c r="AA139" i="24"/>
  <c r="S140" i="24"/>
  <c r="T140" i="24"/>
  <c r="U140" i="24"/>
  <c r="V140" i="24"/>
  <c r="W140" i="24"/>
  <c r="X140" i="24"/>
  <c r="Y140" i="24"/>
  <c r="Z140" i="24"/>
  <c r="AA140" i="24"/>
  <c r="S141" i="24"/>
  <c r="T141" i="24"/>
  <c r="U141" i="24"/>
  <c r="V141" i="24"/>
  <c r="W141" i="24"/>
  <c r="X141" i="24"/>
  <c r="Y141" i="24"/>
  <c r="Z141" i="24"/>
  <c r="AA141" i="24"/>
  <c r="S142" i="24"/>
  <c r="T142" i="24"/>
  <c r="U142" i="24"/>
  <c r="V142" i="24"/>
  <c r="W142" i="24"/>
  <c r="X142" i="24"/>
  <c r="Y142" i="24"/>
  <c r="Z142" i="24"/>
  <c r="AA142" i="24"/>
  <c r="S143" i="24"/>
  <c r="T143" i="24"/>
  <c r="U143" i="24"/>
  <c r="V143" i="24"/>
  <c r="W143" i="24"/>
  <c r="X143" i="24"/>
  <c r="Y143" i="24"/>
  <c r="Z143" i="24"/>
  <c r="AA143" i="24"/>
  <c r="S144" i="24"/>
  <c r="T144" i="24"/>
  <c r="U144" i="24"/>
  <c r="V144" i="24"/>
  <c r="W144" i="24"/>
  <c r="X144" i="24"/>
  <c r="Y144" i="24"/>
  <c r="Z144" i="24"/>
  <c r="AA144" i="24"/>
  <c r="S145" i="24"/>
  <c r="T145" i="24"/>
  <c r="U145" i="24"/>
  <c r="V145" i="24"/>
  <c r="W145" i="24"/>
  <c r="X145" i="24"/>
  <c r="Y145" i="24"/>
  <c r="Z145" i="24"/>
  <c r="AA145" i="24"/>
  <c r="S146" i="24"/>
  <c r="T146" i="24"/>
  <c r="U146" i="24"/>
  <c r="V146" i="24"/>
  <c r="W146" i="24"/>
  <c r="X146" i="24"/>
  <c r="Y146" i="24"/>
  <c r="Z146" i="24"/>
  <c r="AA146" i="24"/>
  <c r="S147" i="24"/>
  <c r="T147" i="24"/>
  <c r="U147" i="24"/>
  <c r="V147" i="24"/>
  <c r="W147" i="24"/>
  <c r="X147" i="24"/>
  <c r="Y147" i="24"/>
  <c r="Z147" i="24"/>
  <c r="AA147" i="24"/>
  <c r="S148" i="24"/>
  <c r="T148" i="24"/>
  <c r="U148" i="24"/>
  <c r="V148" i="24"/>
  <c r="W148" i="24"/>
  <c r="X148" i="24"/>
  <c r="Y148" i="24"/>
  <c r="Z148" i="24"/>
  <c r="AA148" i="24"/>
  <c r="S149" i="24"/>
  <c r="T149" i="24"/>
  <c r="U149" i="24"/>
  <c r="V149" i="24"/>
  <c r="W149" i="24"/>
  <c r="X149" i="24"/>
  <c r="Y149" i="24"/>
  <c r="Z149" i="24"/>
  <c r="AA149" i="24"/>
  <c r="S150" i="24"/>
  <c r="T150" i="24"/>
  <c r="U150" i="24"/>
  <c r="V150" i="24"/>
  <c r="W150" i="24"/>
  <c r="X150" i="24"/>
  <c r="Y150" i="24"/>
  <c r="Z150" i="24"/>
  <c r="AA150" i="24"/>
  <c r="S151" i="24"/>
  <c r="T151" i="24"/>
  <c r="U151" i="24"/>
  <c r="V151" i="24"/>
  <c r="W151" i="24"/>
  <c r="X151" i="24"/>
  <c r="Y151" i="24"/>
  <c r="Z151" i="24"/>
  <c r="AA151" i="24"/>
  <c r="S152" i="24"/>
  <c r="T152" i="24"/>
  <c r="U152" i="24"/>
  <c r="V152" i="24"/>
  <c r="W152" i="24"/>
  <c r="X152" i="24"/>
  <c r="Y152" i="24"/>
  <c r="Z152" i="24"/>
  <c r="AA152" i="24"/>
  <c r="S153" i="24"/>
  <c r="T153" i="24"/>
  <c r="U153" i="24"/>
  <c r="V153" i="24"/>
  <c r="W153" i="24"/>
  <c r="X153" i="24"/>
  <c r="Y153" i="24"/>
  <c r="Z153" i="24"/>
  <c r="AA153" i="24"/>
  <c r="S154" i="24"/>
  <c r="T154" i="24"/>
  <c r="U154" i="24"/>
  <c r="V154" i="24"/>
  <c r="W154" i="24"/>
  <c r="X154" i="24"/>
  <c r="Y154" i="24"/>
  <c r="Z154" i="24"/>
  <c r="AA154" i="24"/>
  <c r="S155" i="24"/>
  <c r="T155" i="24"/>
  <c r="U155" i="24"/>
  <c r="V155" i="24"/>
  <c r="W155" i="24"/>
  <c r="X155" i="24"/>
  <c r="Y155" i="24"/>
  <c r="Z155" i="24"/>
  <c r="AA155" i="24"/>
  <c r="S156" i="24"/>
  <c r="T156" i="24"/>
  <c r="U156" i="24"/>
  <c r="V156" i="24"/>
  <c r="W156" i="24"/>
  <c r="X156" i="24"/>
  <c r="Y156" i="24"/>
  <c r="Z156" i="24"/>
  <c r="AA156" i="24"/>
  <c r="S157" i="24"/>
  <c r="T157" i="24"/>
  <c r="U157" i="24"/>
  <c r="V157" i="24"/>
  <c r="W157" i="24"/>
  <c r="X157" i="24"/>
  <c r="Y157" i="24"/>
  <c r="Z157" i="24"/>
  <c r="AA157" i="24"/>
  <c r="S158" i="24"/>
  <c r="T158" i="24"/>
  <c r="U158" i="24"/>
  <c r="V158" i="24"/>
  <c r="W158" i="24"/>
  <c r="X158" i="24"/>
  <c r="Y158" i="24"/>
  <c r="Z158" i="24"/>
  <c r="AA158" i="24"/>
  <c r="S159" i="24"/>
  <c r="T159" i="24"/>
  <c r="U159" i="24"/>
  <c r="V159" i="24"/>
  <c r="W159" i="24"/>
  <c r="X159" i="24"/>
  <c r="Y159" i="24"/>
  <c r="Z159" i="24"/>
  <c r="AA159" i="24"/>
  <c r="S160" i="24"/>
  <c r="T160" i="24"/>
  <c r="U160" i="24"/>
  <c r="V160" i="24"/>
  <c r="W160" i="24"/>
  <c r="X160" i="24"/>
  <c r="Y160" i="24"/>
  <c r="Z160" i="24"/>
  <c r="AA160" i="24"/>
  <c r="S161" i="24"/>
  <c r="T161" i="24"/>
  <c r="U161" i="24"/>
  <c r="V161" i="24"/>
  <c r="W161" i="24"/>
  <c r="X161" i="24"/>
  <c r="Y161" i="24"/>
  <c r="Z161" i="24"/>
  <c r="AA161" i="24"/>
  <c r="S162" i="24"/>
  <c r="T162" i="24"/>
  <c r="U162" i="24"/>
  <c r="V162" i="24"/>
  <c r="W162" i="24"/>
  <c r="X162" i="24"/>
  <c r="Y162" i="24"/>
  <c r="Z162" i="24"/>
  <c r="AA162" i="24"/>
  <c r="S163" i="24"/>
  <c r="T163" i="24"/>
  <c r="U163" i="24"/>
  <c r="V163" i="24"/>
  <c r="W163" i="24"/>
  <c r="X163" i="24"/>
  <c r="Y163" i="24"/>
  <c r="Z163" i="24"/>
  <c r="AA163" i="24"/>
  <c r="S164" i="24"/>
  <c r="T164" i="24"/>
  <c r="U164" i="24"/>
  <c r="V164" i="24"/>
  <c r="W164" i="24"/>
  <c r="X164" i="24"/>
  <c r="Y164" i="24"/>
  <c r="Z164" i="24"/>
  <c r="AA164" i="24"/>
  <c r="S165" i="24"/>
  <c r="T165" i="24"/>
  <c r="U165" i="24"/>
  <c r="V165" i="24"/>
  <c r="W165" i="24"/>
  <c r="X165" i="24"/>
  <c r="Y165" i="24"/>
  <c r="Z165" i="24"/>
  <c r="AA165" i="24"/>
  <c r="S166" i="24"/>
  <c r="T166" i="24"/>
  <c r="U166" i="24"/>
  <c r="V166" i="24"/>
  <c r="W166" i="24"/>
  <c r="X166" i="24"/>
  <c r="Y166" i="24"/>
  <c r="Z166" i="24"/>
  <c r="AA166" i="24"/>
  <c r="S167" i="24"/>
  <c r="T167" i="24"/>
  <c r="U167" i="24"/>
  <c r="V167" i="24"/>
  <c r="W167" i="24"/>
  <c r="X167" i="24"/>
  <c r="Y167" i="24"/>
  <c r="Z167" i="24"/>
  <c r="AA167" i="24"/>
  <c r="S168" i="24"/>
  <c r="T168" i="24"/>
  <c r="U168" i="24"/>
  <c r="V168" i="24"/>
  <c r="W168" i="24"/>
  <c r="X168" i="24"/>
  <c r="Y168" i="24"/>
  <c r="Z168" i="24"/>
  <c r="AA168" i="24"/>
  <c r="S169" i="24"/>
  <c r="T169" i="24"/>
  <c r="U169" i="24"/>
  <c r="V169" i="24"/>
  <c r="W169" i="24"/>
  <c r="X169" i="24"/>
  <c r="Y169" i="24"/>
  <c r="Z169" i="24"/>
  <c r="AA169" i="24"/>
  <c r="S170" i="24"/>
  <c r="T170" i="24"/>
  <c r="U170" i="24"/>
  <c r="V170" i="24"/>
  <c r="W170" i="24"/>
  <c r="X170" i="24"/>
  <c r="Y170" i="24"/>
  <c r="Z170" i="24"/>
  <c r="AA170" i="24"/>
  <c r="S171" i="24"/>
  <c r="T171" i="24"/>
  <c r="U171" i="24"/>
  <c r="V171" i="24"/>
  <c r="W171" i="24"/>
  <c r="X171" i="24"/>
  <c r="Y171" i="24"/>
  <c r="Z171" i="24"/>
  <c r="AA171" i="24"/>
  <c r="S172" i="24"/>
  <c r="T172" i="24"/>
  <c r="U172" i="24"/>
  <c r="V172" i="24"/>
  <c r="W172" i="24"/>
  <c r="X172" i="24"/>
  <c r="Y172" i="24"/>
  <c r="Z172" i="24"/>
  <c r="AA172" i="24"/>
  <c r="S173" i="24"/>
  <c r="T173" i="24"/>
  <c r="U173" i="24"/>
  <c r="V173" i="24"/>
  <c r="W173" i="24"/>
  <c r="X173" i="24"/>
  <c r="Y173" i="24"/>
  <c r="Z173" i="24"/>
  <c r="AA173" i="24"/>
  <c r="S174" i="24"/>
  <c r="T174" i="24"/>
  <c r="U174" i="24"/>
  <c r="V174" i="24"/>
  <c r="W174" i="24"/>
  <c r="X174" i="24"/>
  <c r="Y174" i="24"/>
  <c r="Z174" i="24"/>
  <c r="AA174" i="24"/>
  <c r="S175" i="24"/>
  <c r="T175" i="24"/>
  <c r="U175" i="24"/>
  <c r="V175" i="24"/>
  <c r="W175" i="24"/>
  <c r="X175" i="24"/>
  <c r="Y175" i="24"/>
  <c r="Z175" i="24"/>
  <c r="AA175" i="24"/>
  <c r="S176" i="24"/>
  <c r="T176" i="24"/>
  <c r="U176" i="24"/>
  <c r="V176" i="24"/>
  <c r="W176" i="24"/>
  <c r="X176" i="24"/>
  <c r="Y176" i="24"/>
  <c r="Z176" i="24"/>
  <c r="AA176" i="24"/>
  <c r="S177" i="24"/>
  <c r="T177" i="24"/>
  <c r="U177" i="24"/>
  <c r="V177" i="24"/>
  <c r="W177" i="24"/>
  <c r="X177" i="24"/>
  <c r="Y177" i="24"/>
  <c r="Z177" i="24"/>
  <c r="AA177" i="24"/>
  <c r="S178" i="24"/>
  <c r="T178" i="24"/>
  <c r="U178" i="24"/>
  <c r="V178" i="24"/>
  <c r="W178" i="24"/>
  <c r="X178" i="24"/>
  <c r="Y178" i="24"/>
  <c r="Z178" i="24"/>
  <c r="AA178" i="24"/>
  <c r="S179" i="24"/>
  <c r="T179" i="24"/>
  <c r="U179" i="24"/>
  <c r="V179" i="24"/>
  <c r="W179" i="24"/>
  <c r="X179" i="24"/>
  <c r="Y179" i="24"/>
  <c r="Z179" i="24"/>
  <c r="AA179" i="24"/>
  <c r="S180" i="24"/>
  <c r="T180" i="24"/>
  <c r="U180" i="24"/>
  <c r="V180" i="24"/>
  <c r="W180" i="24"/>
  <c r="X180" i="24"/>
  <c r="Y180" i="24"/>
  <c r="Z180" i="24"/>
  <c r="AA180" i="24"/>
  <c r="S181" i="24"/>
  <c r="T181" i="24"/>
  <c r="U181" i="24"/>
  <c r="V181" i="24"/>
  <c r="W181" i="24"/>
  <c r="X181" i="24"/>
  <c r="Y181" i="24"/>
  <c r="Z181" i="24"/>
  <c r="AA181" i="24"/>
  <c r="S182" i="24"/>
  <c r="T182" i="24"/>
  <c r="U182" i="24"/>
  <c r="V182" i="24"/>
  <c r="W182" i="24"/>
  <c r="X182" i="24"/>
  <c r="Y182" i="24"/>
  <c r="Z182" i="24"/>
  <c r="AA182" i="24"/>
  <c r="S183" i="24"/>
  <c r="T183" i="24"/>
  <c r="U183" i="24"/>
  <c r="V183" i="24"/>
  <c r="W183" i="24"/>
  <c r="X183" i="24"/>
  <c r="Y183" i="24"/>
  <c r="Z183" i="24"/>
  <c r="AA183" i="24"/>
  <c r="S184" i="24"/>
  <c r="T184" i="24"/>
  <c r="U184" i="24"/>
  <c r="V184" i="24"/>
  <c r="W184" i="24"/>
  <c r="X184" i="24"/>
  <c r="Y184" i="24"/>
  <c r="Z184" i="24"/>
  <c r="AA184" i="24"/>
  <c r="S185" i="24"/>
  <c r="T185" i="24"/>
  <c r="U185" i="24"/>
  <c r="V185" i="24"/>
  <c r="W185" i="24"/>
  <c r="X185" i="24"/>
  <c r="Y185" i="24"/>
  <c r="Z185" i="24"/>
  <c r="AA185" i="24"/>
  <c r="S186" i="24"/>
  <c r="T186" i="24"/>
  <c r="U186" i="24"/>
  <c r="V186" i="24"/>
  <c r="W186" i="24"/>
  <c r="X186" i="24"/>
  <c r="Y186" i="24"/>
  <c r="Z186" i="24"/>
  <c r="AA186" i="24"/>
  <c r="S187" i="24"/>
  <c r="T187" i="24"/>
  <c r="U187" i="24"/>
  <c r="V187" i="24"/>
  <c r="W187" i="24"/>
  <c r="X187" i="24"/>
  <c r="Y187" i="24"/>
  <c r="Z187" i="24"/>
  <c r="AA187" i="24"/>
  <c r="S188" i="24"/>
  <c r="T188" i="24"/>
  <c r="U188" i="24"/>
  <c r="V188" i="24"/>
  <c r="W188" i="24"/>
  <c r="X188" i="24"/>
  <c r="Y188" i="24"/>
  <c r="Z188" i="24"/>
  <c r="AA188" i="24"/>
  <c r="S189" i="24"/>
  <c r="T189" i="24"/>
  <c r="U189" i="24"/>
  <c r="V189" i="24"/>
  <c r="W189" i="24"/>
  <c r="X189" i="24"/>
  <c r="Y189" i="24"/>
  <c r="Z189" i="24"/>
  <c r="AA189" i="24"/>
  <c r="S190" i="24"/>
  <c r="T190" i="24"/>
  <c r="U190" i="24"/>
  <c r="V190" i="24"/>
  <c r="W190" i="24"/>
  <c r="X190" i="24"/>
  <c r="Y190" i="24"/>
  <c r="Z190" i="24"/>
  <c r="AA190" i="24"/>
  <c r="S191" i="24"/>
  <c r="T191" i="24"/>
  <c r="U191" i="24"/>
  <c r="V191" i="24"/>
  <c r="W191" i="24"/>
  <c r="X191" i="24"/>
  <c r="Y191" i="24"/>
  <c r="Z191" i="24"/>
  <c r="AA191" i="24"/>
  <c r="S192" i="24"/>
  <c r="T192" i="24"/>
  <c r="U192" i="24"/>
  <c r="V192" i="24"/>
  <c r="W192" i="24"/>
  <c r="X192" i="24"/>
  <c r="Y192" i="24"/>
  <c r="Z192" i="24"/>
  <c r="AA192" i="24"/>
  <c r="S193" i="24"/>
  <c r="T193" i="24"/>
  <c r="U193" i="24"/>
  <c r="V193" i="24"/>
  <c r="W193" i="24"/>
  <c r="X193" i="24"/>
  <c r="Y193" i="24"/>
  <c r="Z193" i="24"/>
  <c r="AA193" i="24"/>
  <c r="S194" i="24"/>
  <c r="T194" i="24"/>
  <c r="U194" i="24"/>
  <c r="V194" i="24"/>
  <c r="W194" i="24"/>
  <c r="X194" i="24"/>
  <c r="Y194" i="24"/>
  <c r="Z194" i="24"/>
  <c r="AA194" i="24"/>
  <c r="S195" i="24"/>
  <c r="T195" i="24"/>
  <c r="U195" i="24"/>
  <c r="V195" i="24"/>
  <c r="W195" i="24"/>
  <c r="X195" i="24"/>
  <c r="Y195" i="24"/>
  <c r="Z195" i="24"/>
  <c r="AA195" i="24"/>
  <c r="S196" i="24"/>
  <c r="T196" i="24"/>
  <c r="U196" i="24"/>
  <c r="V196" i="24"/>
  <c r="W196" i="24"/>
  <c r="X196" i="24"/>
  <c r="Y196" i="24"/>
  <c r="Z196" i="24"/>
  <c r="AA196" i="24"/>
  <c r="S197" i="24"/>
  <c r="T197" i="24"/>
  <c r="U197" i="24"/>
  <c r="V197" i="24"/>
  <c r="W197" i="24"/>
  <c r="X197" i="24"/>
  <c r="Y197" i="24"/>
  <c r="Z197" i="24"/>
  <c r="AA197" i="24"/>
  <c r="S198" i="24"/>
  <c r="T198" i="24"/>
  <c r="U198" i="24"/>
  <c r="V198" i="24"/>
  <c r="W198" i="24"/>
  <c r="X198" i="24"/>
  <c r="Y198" i="24"/>
  <c r="Z198" i="24"/>
  <c r="AA198" i="24"/>
  <c r="S199" i="24"/>
  <c r="T199" i="24"/>
  <c r="U199" i="24"/>
  <c r="V199" i="24"/>
  <c r="W199" i="24"/>
  <c r="X199" i="24"/>
  <c r="Y199" i="24"/>
  <c r="Z199" i="24"/>
  <c r="AA199" i="24"/>
  <c r="S200" i="24"/>
  <c r="T200" i="24"/>
  <c r="U200" i="24"/>
  <c r="V200" i="24"/>
  <c r="W200" i="24"/>
  <c r="X200" i="24"/>
  <c r="Y200" i="24"/>
  <c r="Z200" i="24"/>
  <c r="AA200" i="24"/>
  <c r="S201" i="24"/>
  <c r="T201" i="24"/>
  <c r="U201" i="24"/>
  <c r="V201" i="24"/>
  <c r="W201" i="24"/>
  <c r="X201" i="24"/>
  <c r="Y201" i="24"/>
  <c r="Z201" i="24"/>
  <c r="AA201" i="24"/>
  <c r="S202" i="24"/>
  <c r="T202" i="24"/>
  <c r="U202" i="24"/>
  <c r="V202" i="24"/>
  <c r="W202" i="24"/>
  <c r="X202" i="24"/>
  <c r="Y202" i="24"/>
  <c r="Z202" i="24"/>
  <c r="AA202" i="24"/>
  <c r="AA114" i="24"/>
  <c r="Z114" i="24"/>
  <c r="Y114" i="24"/>
  <c r="X114" i="24"/>
  <c r="W114" i="24"/>
  <c r="V114" i="24"/>
  <c r="U114" i="24"/>
  <c r="T114" i="24"/>
  <c r="S114" i="24"/>
  <c r="L114" i="24"/>
  <c r="K114" i="24"/>
  <c r="J114" i="24"/>
  <c r="I114" i="24"/>
  <c r="H114" i="24"/>
  <c r="G114" i="24"/>
  <c r="F114" i="24"/>
  <c r="E114" i="24"/>
  <c r="D114" i="24"/>
  <c r="C114" i="24"/>
  <c r="B114" i="24"/>
  <c r="AJ6" i="24"/>
  <c r="AJ7" i="24"/>
  <c r="AJ8" i="24"/>
  <c r="AJ9" i="24"/>
  <c r="AJ10" i="24"/>
  <c r="AJ11" i="24"/>
  <c r="AJ12" i="24"/>
  <c r="AJ13" i="24"/>
  <c r="AJ14" i="24"/>
  <c r="AJ15" i="24"/>
  <c r="AJ16" i="24"/>
  <c r="AJ17" i="24"/>
  <c r="AJ18" i="24"/>
  <c r="AJ19" i="24"/>
  <c r="AJ20" i="24"/>
  <c r="AJ21" i="24"/>
  <c r="AJ22" i="24"/>
  <c r="AJ23" i="24"/>
  <c r="AJ24" i="24"/>
  <c r="AJ25" i="24"/>
  <c r="AJ26" i="24"/>
  <c r="AJ27" i="24"/>
  <c r="AJ28" i="24"/>
  <c r="AJ29" i="24"/>
  <c r="AJ30" i="24"/>
  <c r="AJ31" i="24"/>
  <c r="AJ32" i="24"/>
  <c r="AJ33" i="24"/>
  <c r="AJ34" i="24"/>
  <c r="AJ35" i="24"/>
  <c r="AJ36" i="24"/>
  <c r="AJ37" i="24"/>
  <c r="AJ38" i="24"/>
  <c r="AJ39" i="24"/>
  <c r="AJ40" i="24"/>
  <c r="AJ41" i="24"/>
  <c r="AJ42" i="24"/>
  <c r="AJ43" i="24"/>
  <c r="AJ44" i="24"/>
  <c r="AJ45" i="24"/>
  <c r="AJ46" i="24"/>
  <c r="AJ47" i="24"/>
  <c r="AJ48" i="24"/>
  <c r="AJ49" i="24"/>
  <c r="AJ50" i="24"/>
  <c r="AJ51" i="24"/>
  <c r="AJ52" i="24"/>
  <c r="AJ53" i="24"/>
  <c r="AJ54" i="24"/>
  <c r="AJ55" i="24"/>
  <c r="AJ56" i="24"/>
  <c r="AJ57" i="24"/>
  <c r="AJ58" i="24"/>
  <c r="AJ59" i="24"/>
  <c r="AJ60" i="24"/>
  <c r="AJ61" i="24"/>
  <c r="AJ62" i="24"/>
  <c r="AJ63" i="24"/>
  <c r="AJ64" i="24"/>
  <c r="AJ65" i="24"/>
  <c r="AJ66" i="24"/>
  <c r="AJ67" i="24"/>
  <c r="AJ68" i="24"/>
  <c r="AJ69" i="24"/>
  <c r="AJ70" i="24"/>
  <c r="AJ71" i="24"/>
  <c r="AJ72" i="24"/>
  <c r="AJ73" i="24"/>
  <c r="AJ74" i="24"/>
  <c r="AJ75" i="24"/>
  <c r="AJ76" i="24"/>
  <c r="AJ77" i="24"/>
  <c r="AJ78" i="24"/>
  <c r="AJ79" i="24"/>
  <c r="AJ80" i="24"/>
  <c r="AJ81" i="24"/>
  <c r="AJ82" i="24"/>
  <c r="AJ83" i="24"/>
  <c r="AJ84" i="24"/>
  <c r="AJ85" i="24"/>
  <c r="AJ86" i="24"/>
  <c r="AJ87" i="24"/>
  <c r="AJ88" i="24"/>
  <c r="AJ89" i="24"/>
  <c r="AJ90" i="24"/>
  <c r="AJ91" i="24"/>
  <c r="AJ92" i="24"/>
  <c r="AJ93" i="24"/>
  <c r="AJ94" i="24"/>
  <c r="AJ95" i="24"/>
  <c r="AJ96" i="24"/>
  <c r="AJ97" i="24"/>
  <c r="AJ98" i="24"/>
  <c r="AJ99" i="24"/>
  <c r="AJ100" i="24"/>
  <c r="AJ101" i="24"/>
  <c r="AJ102" i="24"/>
  <c r="AJ103" i="24"/>
  <c r="AJ104" i="24"/>
  <c r="AJ105" i="24"/>
  <c r="AJ106" i="24"/>
  <c r="AJ107" i="24"/>
  <c r="AJ108" i="24"/>
  <c r="AJ109" i="24"/>
  <c r="AJ110" i="24"/>
  <c r="AJ111" i="24"/>
  <c r="AJ5" i="24"/>
  <c r="AI28" i="24"/>
  <c r="AI29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I44" i="24"/>
  <c r="AI45" i="24"/>
  <c r="AI46" i="24"/>
  <c r="AI47" i="24"/>
  <c r="AI48" i="24"/>
  <c r="AI49" i="24"/>
  <c r="AI50" i="24"/>
  <c r="AI51" i="24"/>
  <c r="AI52" i="24"/>
  <c r="AI53" i="24"/>
  <c r="AI54" i="24"/>
  <c r="AI55" i="24"/>
  <c r="AI56" i="24"/>
  <c r="AI57" i="24"/>
  <c r="AI58" i="24"/>
  <c r="AI59" i="24"/>
  <c r="AI60" i="24"/>
  <c r="AI61" i="24"/>
  <c r="AI62" i="24"/>
  <c r="AI63" i="24"/>
  <c r="AI64" i="24"/>
  <c r="AI65" i="24"/>
  <c r="AI66" i="24"/>
  <c r="AI67" i="24"/>
  <c r="AI68" i="24"/>
  <c r="AI69" i="24"/>
  <c r="AI70" i="24"/>
  <c r="AI71" i="24"/>
  <c r="AI72" i="24"/>
  <c r="AI73" i="24"/>
  <c r="AI74" i="24"/>
  <c r="AI75" i="24"/>
  <c r="AI76" i="24"/>
  <c r="AI77" i="24"/>
  <c r="AI78" i="24"/>
  <c r="AI79" i="24"/>
  <c r="AI80" i="24"/>
  <c r="AI81" i="24"/>
  <c r="AI82" i="24"/>
  <c r="AI83" i="24"/>
  <c r="AI84" i="24"/>
  <c r="AI85" i="24"/>
  <c r="AI86" i="24"/>
  <c r="AI87" i="24"/>
  <c r="AI88" i="24"/>
  <c r="AI89" i="24"/>
  <c r="AI90" i="24"/>
  <c r="AI91" i="24"/>
  <c r="AI92" i="24"/>
  <c r="AI93" i="24"/>
  <c r="AI94" i="24"/>
  <c r="AI95" i="24"/>
  <c r="AI96" i="24"/>
  <c r="AI97" i="24"/>
  <c r="AI98" i="24"/>
  <c r="AI99" i="24"/>
  <c r="AI100" i="24"/>
  <c r="AI101" i="24"/>
  <c r="AI102" i="24"/>
  <c r="AI103" i="24"/>
  <c r="AI104" i="24"/>
  <c r="AI105" i="24"/>
  <c r="AI106" i="24"/>
  <c r="AI107" i="24"/>
  <c r="AI108" i="24"/>
  <c r="AI109" i="24"/>
  <c r="AI110" i="24"/>
  <c r="AI111" i="24"/>
  <c r="AI6" i="24"/>
  <c r="AI7" i="24"/>
  <c r="AI8" i="24"/>
  <c r="AI9" i="24"/>
  <c r="AI10" i="24"/>
  <c r="AI11" i="24"/>
  <c r="AI12" i="24"/>
  <c r="AI13" i="24"/>
  <c r="AI14" i="24"/>
  <c r="AI15" i="24"/>
  <c r="AI16" i="24"/>
  <c r="AI17" i="24"/>
  <c r="AI18" i="24"/>
  <c r="AI19" i="24"/>
  <c r="AI20" i="24"/>
  <c r="AI21" i="24"/>
  <c r="AI22" i="24"/>
  <c r="AI23" i="24"/>
  <c r="AI24" i="24"/>
  <c r="AI25" i="24"/>
  <c r="AI26" i="24"/>
  <c r="AI27" i="24"/>
  <c r="AI5" i="24"/>
  <c r="O39" i="23"/>
  <c r="P39" i="23"/>
  <c r="Q39" i="23"/>
  <c r="R39" i="23"/>
  <c r="S39" i="23"/>
  <c r="T39" i="23"/>
  <c r="U39" i="23"/>
  <c r="V39" i="23"/>
  <c r="W39" i="23"/>
  <c r="X39" i="23"/>
  <c r="Y39" i="23"/>
  <c r="O40" i="23"/>
  <c r="P40" i="23"/>
  <c r="Q40" i="23"/>
  <c r="AB40" i="23" s="1"/>
  <c r="R40" i="23"/>
  <c r="S40" i="23"/>
  <c r="T40" i="23"/>
  <c r="U40" i="23"/>
  <c r="V40" i="23"/>
  <c r="W40" i="23"/>
  <c r="X40" i="23"/>
  <c r="Y40" i="23"/>
  <c r="O41" i="23"/>
  <c r="P41" i="23"/>
  <c r="Q41" i="23"/>
  <c r="R41" i="23"/>
  <c r="S41" i="23"/>
  <c r="T41" i="23"/>
  <c r="U41" i="23"/>
  <c r="V41" i="23"/>
  <c r="W41" i="23"/>
  <c r="X41" i="23"/>
  <c r="Y41" i="23"/>
  <c r="O42" i="23"/>
  <c r="P42" i="23"/>
  <c r="Q42" i="23"/>
  <c r="R42" i="23"/>
  <c r="S42" i="23"/>
  <c r="T42" i="23"/>
  <c r="U42" i="23"/>
  <c r="V42" i="23"/>
  <c r="W42" i="23"/>
  <c r="X42" i="23"/>
  <c r="Y42" i="23"/>
  <c r="O43" i="23"/>
  <c r="P43" i="23"/>
  <c r="Q43" i="23"/>
  <c r="R43" i="23"/>
  <c r="S43" i="23"/>
  <c r="T43" i="23"/>
  <c r="U43" i="23"/>
  <c r="V43" i="23"/>
  <c r="W43" i="23"/>
  <c r="X43" i="23"/>
  <c r="Y43" i="23"/>
  <c r="O44" i="23"/>
  <c r="P44" i="23"/>
  <c r="Q44" i="23"/>
  <c r="AB44" i="23" s="1"/>
  <c r="R44" i="23"/>
  <c r="S44" i="23"/>
  <c r="T44" i="23"/>
  <c r="U44" i="23"/>
  <c r="V44" i="23"/>
  <c r="W44" i="23"/>
  <c r="X44" i="23"/>
  <c r="Y44" i="23"/>
  <c r="O45" i="23"/>
  <c r="P45" i="23"/>
  <c r="Q45" i="23"/>
  <c r="R45" i="23"/>
  <c r="S45" i="23"/>
  <c r="T45" i="23"/>
  <c r="U45" i="23"/>
  <c r="V45" i="23"/>
  <c r="W45" i="23"/>
  <c r="X45" i="23"/>
  <c r="Y45" i="23"/>
  <c r="O46" i="23"/>
  <c r="P46" i="23"/>
  <c r="Q46" i="23"/>
  <c r="R46" i="23"/>
  <c r="S46" i="23"/>
  <c r="T46" i="23"/>
  <c r="U46" i="23"/>
  <c r="V46" i="23"/>
  <c r="W46" i="23"/>
  <c r="X46" i="23"/>
  <c r="Y46" i="23"/>
  <c r="O47" i="23"/>
  <c r="P47" i="23"/>
  <c r="Q47" i="23"/>
  <c r="R47" i="23"/>
  <c r="S47" i="23"/>
  <c r="T47" i="23"/>
  <c r="U47" i="23"/>
  <c r="V47" i="23"/>
  <c r="W47" i="23"/>
  <c r="X47" i="23"/>
  <c r="Y47" i="23"/>
  <c r="O48" i="23"/>
  <c r="P48" i="23"/>
  <c r="Q48" i="23"/>
  <c r="R48" i="23"/>
  <c r="S48" i="23"/>
  <c r="T48" i="23"/>
  <c r="U48" i="23"/>
  <c r="V48" i="23"/>
  <c r="W48" i="23"/>
  <c r="X48" i="23"/>
  <c r="Y48" i="23"/>
  <c r="O49" i="23"/>
  <c r="P49" i="23"/>
  <c r="Q49" i="23"/>
  <c r="R49" i="23"/>
  <c r="S49" i="23"/>
  <c r="T49" i="23"/>
  <c r="U49" i="23"/>
  <c r="V49" i="23"/>
  <c r="W49" i="23"/>
  <c r="X49" i="23"/>
  <c r="Y49" i="23"/>
  <c r="O50" i="23"/>
  <c r="P50" i="23"/>
  <c r="Q50" i="23"/>
  <c r="R50" i="23"/>
  <c r="S50" i="23"/>
  <c r="T50" i="23"/>
  <c r="U50" i="23"/>
  <c r="V50" i="23"/>
  <c r="W50" i="23"/>
  <c r="X50" i="23"/>
  <c r="Y50" i="23"/>
  <c r="O51" i="23"/>
  <c r="P51" i="23"/>
  <c r="Q51" i="23"/>
  <c r="R51" i="23"/>
  <c r="S51" i="23"/>
  <c r="T51" i="23"/>
  <c r="U51" i="23"/>
  <c r="V51" i="23"/>
  <c r="W51" i="23"/>
  <c r="X51" i="23"/>
  <c r="Y51" i="23"/>
  <c r="O52" i="23"/>
  <c r="P52" i="23"/>
  <c r="Q52" i="23"/>
  <c r="R52" i="23"/>
  <c r="S52" i="23"/>
  <c r="T52" i="23"/>
  <c r="U52" i="23"/>
  <c r="V52" i="23"/>
  <c r="W52" i="23"/>
  <c r="X52" i="23"/>
  <c r="Y52" i="23"/>
  <c r="O53" i="23"/>
  <c r="P53" i="23"/>
  <c r="Q53" i="23"/>
  <c r="R53" i="23"/>
  <c r="S53" i="23"/>
  <c r="T53" i="23"/>
  <c r="U53" i="23"/>
  <c r="V53" i="23"/>
  <c r="W53" i="23"/>
  <c r="X53" i="23"/>
  <c r="Y53" i="23"/>
  <c r="O54" i="23"/>
  <c r="P54" i="23"/>
  <c r="Q54" i="23"/>
  <c r="R54" i="23"/>
  <c r="S54" i="23"/>
  <c r="T54" i="23"/>
  <c r="U54" i="23"/>
  <c r="V54" i="23"/>
  <c r="W54" i="23"/>
  <c r="X54" i="23"/>
  <c r="Y54" i="23"/>
  <c r="O55" i="23"/>
  <c r="P55" i="23"/>
  <c r="Q55" i="23"/>
  <c r="R55" i="23"/>
  <c r="S55" i="23"/>
  <c r="T55" i="23"/>
  <c r="U55" i="23"/>
  <c r="V55" i="23"/>
  <c r="W55" i="23"/>
  <c r="X55" i="23"/>
  <c r="Y55" i="23"/>
  <c r="O56" i="23"/>
  <c r="P56" i="23"/>
  <c r="Q56" i="23"/>
  <c r="R56" i="23"/>
  <c r="S56" i="23"/>
  <c r="T56" i="23"/>
  <c r="U56" i="23"/>
  <c r="V56" i="23"/>
  <c r="W56" i="23"/>
  <c r="X56" i="23"/>
  <c r="Y56" i="23"/>
  <c r="O57" i="23"/>
  <c r="P57" i="23"/>
  <c r="Q57" i="23"/>
  <c r="R57" i="23"/>
  <c r="S57" i="23"/>
  <c r="T57" i="23"/>
  <c r="U57" i="23"/>
  <c r="V57" i="23"/>
  <c r="W57" i="23"/>
  <c r="X57" i="23"/>
  <c r="Y57" i="23"/>
  <c r="O58" i="23"/>
  <c r="P58" i="23"/>
  <c r="Q58" i="23"/>
  <c r="R58" i="23"/>
  <c r="S58" i="23"/>
  <c r="T58" i="23"/>
  <c r="U58" i="23"/>
  <c r="V58" i="23"/>
  <c r="W58" i="23"/>
  <c r="X58" i="23"/>
  <c r="Y58" i="23"/>
  <c r="O59" i="23"/>
  <c r="P59" i="23"/>
  <c r="Q59" i="23"/>
  <c r="R59" i="23"/>
  <c r="S59" i="23"/>
  <c r="T59" i="23"/>
  <c r="U59" i="23"/>
  <c r="V59" i="23"/>
  <c r="W59" i="23"/>
  <c r="X59" i="23"/>
  <c r="Y59" i="23"/>
  <c r="O60" i="23"/>
  <c r="P60" i="23"/>
  <c r="Q60" i="23"/>
  <c r="R60" i="23"/>
  <c r="S60" i="23"/>
  <c r="T60" i="23"/>
  <c r="U60" i="23"/>
  <c r="V60" i="23"/>
  <c r="W60" i="23"/>
  <c r="X60" i="23"/>
  <c r="Y60" i="23"/>
  <c r="P38" i="23"/>
  <c r="Q38" i="23"/>
  <c r="R38" i="23"/>
  <c r="S38" i="23"/>
  <c r="T38" i="23"/>
  <c r="U38" i="23"/>
  <c r="V38" i="23"/>
  <c r="W38" i="23"/>
  <c r="X38" i="23"/>
  <c r="Y38" i="23"/>
  <c r="O38" i="23"/>
  <c r="P4" i="23"/>
  <c r="Q4" i="23"/>
  <c r="R4" i="23"/>
  <c r="S4" i="23"/>
  <c r="T4" i="23"/>
  <c r="U4" i="23"/>
  <c r="V4" i="23"/>
  <c r="W4" i="23"/>
  <c r="X4" i="23"/>
  <c r="Y4" i="23"/>
  <c r="P5" i="23"/>
  <c r="Q5" i="23"/>
  <c r="R5" i="23"/>
  <c r="S5" i="23"/>
  <c r="T5" i="23"/>
  <c r="U5" i="23"/>
  <c r="V5" i="23"/>
  <c r="W5" i="23"/>
  <c r="X5" i="23"/>
  <c r="Y5" i="23"/>
  <c r="P6" i="23"/>
  <c r="Q6" i="23"/>
  <c r="R6" i="23"/>
  <c r="S6" i="23"/>
  <c r="T6" i="23"/>
  <c r="U6" i="23"/>
  <c r="V6" i="23"/>
  <c r="W6" i="23"/>
  <c r="X6" i="23"/>
  <c r="Y6" i="23"/>
  <c r="P7" i="23"/>
  <c r="Q7" i="23"/>
  <c r="R7" i="23"/>
  <c r="S7" i="23"/>
  <c r="T7" i="23"/>
  <c r="U7" i="23"/>
  <c r="V7" i="23"/>
  <c r="W7" i="23"/>
  <c r="X7" i="23"/>
  <c r="Y7" i="23"/>
  <c r="P8" i="23"/>
  <c r="Q8" i="23"/>
  <c r="R8" i="23"/>
  <c r="S8" i="23"/>
  <c r="T8" i="23"/>
  <c r="U8" i="23"/>
  <c r="V8" i="23"/>
  <c r="W8" i="23"/>
  <c r="X8" i="23"/>
  <c r="Y8" i="23"/>
  <c r="P9" i="23"/>
  <c r="Q9" i="23"/>
  <c r="R9" i="23"/>
  <c r="S9" i="23"/>
  <c r="T9" i="23"/>
  <c r="U9" i="23"/>
  <c r="V9" i="23"/>
  <c r="W9" i="23"/>
  <c r="X9" i="23"/>
  <c r="Y9" i="23"/>
  <c r="P10" i="23"/>
  <c r="AB10" i="23" s="1"/>
  <c r="Q10" i="23"/>
  <c r="R10" i="23"/>
  <c r="S10" i="23"/>
  <c r="T10" i="23"/>
  <c r="U10" i="23"/>
  <c r="V10" i="23"/>
  <c r="W10" i="23"/>
  <c r="X10" i="23"/>
  <c r="Y10" i="23"/>
  <c r="P11" i="23"/>
  <c r="Q11" i="23"/>
  <c r="R11" i="23"/>
  <c r="S11" i="23"/>
  <c r="T11" i="23"/>
  <c r="U11" i="23"/>
  <c r="V11" i="23"/>
  <c r="W11" i="23"/>
  <c r="X11" i="23"/>
  <c r="Y11" i="23"/>
  <c r="P12" i="23"/>
  <c r="Q12" i="23"/>
  <c r="R12" i="23"/>
  <c r="S12" i="23"/>
  <c r="T12" i="23"/>
  <c r="U12" i="23"/>
  <c r="V12" i="23"/>
  <c r="W12" i="23"/>
  <c r="X12" i="23"/>
  <c r="Y12" i="23"/>
  <c r="P13" i="23"/>
  <c r="Q13" i="23"/>
  <c r="R13" i="23"/>
  <c r="S13" i="23"/>
  <c r="T13" i="23"/>
  <c r="U13" i="23"/>
  <c r="V13" i="23"/>
  <c r="W13" i="23"/>
  <c r="X13" i="23"/>
  <c r="Y13" i="23"/>
  <c r="P14" i="23"/>
  <c r="AA14" i="23" s="1"/>
  <c r="Q14" i="23"/>
  <c r="R14" i="23"/>
  <c r="S14" i="23"/>
  <c r="T14" i="23"/>
  <c r="U14" i="23"/>
  <c r="V14" i="23"/>
  <c r="W14" i="23"/>
  <c r="X14" i="23"/>
  <c r="Y14" i="23"/>
  <c r="P15" i="23"/>
  <c r="Q15" i="23"/>
  <c r="R15" i="23"/>
  <c r="S15" i="23"/>
  <c r="T15" i="23"/>
  <c r="U15" i="23"/>
  <c r="V15" i="23"/>
  <c r="W15" i="23"/>
  <c r="X15" i="23"/>
  <c r="Y15" i="23"/>
  <c r="P16" i="23"/>
  <c r="Q16" i="23"/>
  <c r="R16" i="23"/>
  <c r="S16" i="23"/>
  <c r="T16" i="23"/>
  <c r="U16" i="23"/>
  <c r="V16" i="23"/>
  <c r="W16" i="23"/>
  <c r="X16" i="23"/>
  <c r="Y16" i="23"/>
  <c r="P17" i="23"/>
  <c r="Q17" i="23"/>
  <c r="AB17" i="23" s="1"/>
  <c r="R17" i="23"/>
  <c r="S17" i="23"/>
  <c r="T17" i="23"/>
  <c r="U17" i="23"/>
  <c r="V17" i="23"/>
  <c r="W17" i="23"/>
  <c r="X17" i="23"/>
  <c r="Y17" i="23"/>
  <c r="P18" i="23"/>
  <c r="AA18" i="23" s="1"/>
  <c r="Q18" i="23"/>
  <c r="R18" i="23"/>
  <c r="S18" i="23"/>
  <c r="T18" i="23"/>
  <c r="U18" i="23"/>
  <c r="V18" i="23"/>
  <c r="W18" i="23"/>
  <c r="X18" i="23"/>
  <c r="Y18" i="23"/>
  <c r="P19" i="23"/>
  <c r="Q19" i="23"/>
  <c r="R19" i="23"/>
  <c r="S19" i="23"/>
  <c r="T19" i="23"/>
  <c r="U19" i="23"/>
  <c r="V19" i="23"/>
  <c r="W19" i="23"/>
  <c r="X19" i="23"/>
  <c r="Y19" i="23"/>
  <c r="P20" i="23"/>
  <c r="AA20" i="23" s="1"/>
  <c r="Q20" i="23"/>
  <c r="R20" i="23"/>
  <c r="S20" i="23"/>
  <c r="T20" i="23"/>
  <c r="U20" i="23"/>
  <c r="V20" i="23"/>
  <c r="W20" i="23"/>
  <c r="X20" i="23"/>
  <c r="Y20" i="23"/>
  <c r="P21" i="23"/>
  <c r="Q21" i="23"/>
  <c r="R21" i="23"/>
  <c r="S21" i="23"/>
  <c r="T21" i="23"/>
  <c r="U21" i="23"/>
  <c r="V21" i="23"/>
  <c r="W21" i="23"/>
  <c r="X21" i="23"/>
  <c r="Y21" i="23"/>
  <c r="P22" i="23"/>
  <c r="AB22" i="23" s="1"/>
  <c r="Q22" i="23"/>
  <c r="R22" i="23"/>
  <c r="S22" i="23"/>
  <c r="T22" i="23"/>
  <c r="U22" i="23"/>
  <c r="V22" i="23"/>
  <c r="W22" i="23"/>
  <c r="X22" i="23"/>
  <c r="Y22" i="23"/>
  <c r="P23" i="23"/>
  <c r="Q23" i="23"/>
  <c r="R23" i="23"/>
  <c r="S23" i="23"/>
  <c r="T23" i="23"/>
  <c r="U23" i="23"/>
  <c r="V23" i="23"/>
  <c r="W23" i="23"/>
  <c r="X23" i="23"/>
  <c r="Y23" i="23"/>
  <c r="P24" i="23"/>
  <c r="AB24" i="23" s="1"/>
  <c r="Q24" i="23"/>
  <c r="R24" i="23"/>
  <c r="S24" i="23"/>
  <c r="T24" i="23"/>
  <c r="U24" i="23"/>
  <c r="V24" i="23"/>
  <c r="W24" i="23"/>
  <c r="X24" i="23"/>
  <c r="Y24" i="23"/>
  <c r="P25" i="23"/>
  <c r="Q25" i="23"/>
  <c r="R25" i="23"/>
  <c r="S25" i="23"/>
  <c r="T25" i="23"/>
  <c r="U25" i="23"/>
  <c r="V25" i="23"/>
  <c r="W25" i="23"/>
  <c r="X25" i="23"/>
  <c r="Y25" i="23"/>
  <c r="Q3" i="23"/>
  <c r="R3" i="23"/>
  <c r="S3" i="23"/>
  <c r="T3" i="23"/>
  <c r="U3" i="23"/>
  <c r="V3" i="23"/>
  <c r="W3" i="23"/>
  <c r="X3" i="23"/>
  <c r="Y3" i="23"/>
  <c r="P3" i="23"/>
  <c r="AC202" i="24" l="1"/>
  <c r="AB175" i="24"/>
  <c r="AB167" i="24"/>
  <c r="AC143" i="24"/>
  <c r="AE143" i="24" s="1"/>
  <c r="N153" i="24"/>
  <c r="N146" i="24"/>
  <c r="AB12" i="23"/>
  <c r="Z12" i="23" s="1"/>
  <c r="AA12" i="23"/>
  <c r="AB8" i="23"/>
  <c r="AA8" i="23"/>
  <c r="AD8" i="23" s="1"/>
  <c r="AA6" i="23"/>
  <c r="AB25" i="23"/>
  <c r="AB15" i="23"/>
  <c r="AB11" i="23"/>
  <c r="AA9" i="23"/>
  <c r="AB7" i="23"/>
  <c r="AA5" i="23"/>
  <c r="AB38" i="23"/>
  <c r="Z38" i="23" s="1"/>
  <c r="AA38" i="23"/>
  <c r="AA60" i="23"/>
  <c r="AB3" i="23"/>
  <c r="AA57" i="23"/>
  <c r="AA53" i="23"/>
  <c r="AB49" i="23"/>
  <c r="AB45" i="23"/>
  <c r="AB41" i="23"/>
  <c r="AA10" i="23"/>
  <c r="AD10" i="23" s="1"/>
  <c r="AA22" i="23"/>
  <c r="AC22" i="23" s="1"/>
  <c r="Z10" i="23"/>
  <c r="AA4" i="23"/>
  <c r="AB4" i="23"/>
  <c r="AA58" i="23"/>
  <c r="AB58" i="23"/>
  <c r="Z58" i="23" s="1"/>
  <c r="AB54" i="23"/>
  <c r="Z54" i="23" s="1"/>
  <c r="AA54" i="23"/>
  <c r="AB50" i="23"/>
  <c r="AA50" i="23"/>
  <c r="AB46" i="23"/>
  <c r="Z46" i="23" s="1"/>
  <c r="AA46" i="23"/>
  <c r="AB42" i="23"/>
  <c r="AA42" i="23"/>
  <c r="AB6" i="23"/>
  <c r="Z6" i="23" s="1"/>
  <c r="AA24" i="23"/>
  <c r="Z24" i="23" s="1"/>
  <c r="AB23" i="23"/>
  <c r="AB21" i="23"/>
  <c r="AA19" i="23"/>
  <c r="AA17" i="23"/>
  <c r="AA59" i="23"/>
  <c r="AB59" i="23"/>
  <c r="AB55" i="23"/>
  <c r="AA55" i="23"/>
  <c r="AD55" i="23" s="1"/>
  <c r="AB53" i="23"/>
  <c r="Z53" i="23" s="1"/>
  <c r="AB52" i="23"/>
  <c r="Z52" i="23" s="1"/>
  <c r="AA52" i="23"/>
  <c r="AB51" i="23"/>
  <c r="AA51" i="23"/>
  <c r="AA48" i="23"/>
  <c r="AA47" i="23"/>
  <c r="AA44" i="23"/>
  <c r="AD44" i="23" s="1"/>
  <c r="AA43" i="23"/>
  <c r="AA40" i="23"/>
  <c r="AD40" i="23" s="1"/>
  <c r="AB39" i="23"/>
  <c r="AB18" i="23"/>
  <c r="Z18" i="23" s="1"/>
  <c r="AB16" i="23"/>
  <c r="AA16" i="23"/>
  <c r="AC16" i="23" s="1"/>
  <c r="AA13" i="23"/>
  <c r="AD13" i="23" s="1"/>
  <c r="AB57" i="23"/>
  <c r="Z57" i="23" s="1"/>
  <c r="AB56" i="23"/>
  <c r="AA56" i="23"/>
  <c r="AD56" i="23" s="1"/>
  <c r="AA25" i="23"/>
  <c r="AD25" i="23" s="1"/>
  <c r="AA23" i="23"/>
  <c r="AC23" i="23" s="1"/>
  <c r="AA21" i="23"/>
  <c r="AD21" i="23" s="1"/>
  <c r="AB19" i="23"/>
  <c r="Z19" i="23" s="1"/>
  <c r="AA15" i="23"/>
  <c r="AD15" i="23" s="1"/>
  <c r="AB13" i="23"/>
  <c r="AA11" i="23"/>
  <c r="AC11" i="23" s="1"/>
  <c r="AA7" i="23"/>
  <c r="AD7" i="23" s="1"/>
  <c r="AB5" i="23"/>
  <c r="Z5" i="23" s="1"/>
  <c r="AB60" i="23"/>
  <c r="Z60" i="23" s="1"/>
  <c r="AB9" i="23"/>
  <c r="AB14" i="23"/>
  <c r="Z14" i="23" s="1"/>
  <c r="AB20" i="23"/>
  <c r="Z20" i="23" s="1"/>
  <c r="AB48" i="23"/>
  <c r="Z48" i="23" s="1"/>
  <c r="AC201" i="24"/>
  <c r="AB200" i="24"/>
  <c r="AB199" i="24"/>
  <c r="AB196" i="24"/>
  <c r="AC193" i="24"/>
  <c r="AD193" i="24" s="1"/>
  <c r="AB192" i="24"/>
  <c r="AB188" i="24"/>
  <c r="AC185" i="24"/>
  <c r="AB184" i="24"/>
  <c r="AE184" i="24" s="1"/>
  <c r="AB180" i="24"/>
  <c r="AC177" i="24"/>
  <c r="AB176" i="24"/>
  <c r="AB172" i="24"/>
  <c r="AE172" i="24" s="1"/>
  <c r="AC169" i="24"/>
  <c r="AB168" i="24"/>
  <c r="AB164" i="24"/>
  <c r="AC161" i="24"/>
  <c r="AE161" i="24" s="1"/>
  <c r="AB160" i="24"/>
  <c r="AB156" i="24"/>
  <c r="AB152" i="24"/>
  <c r="AC148" i="24"/>
  <c r="AE148" i="24" s="1"/>
  <c r="AB145" i="24"/>
  <c r="AC144" i="24"/>
  <c r="AC140" i="24"/>
  <c r="AC139" i="24"/>
  <c r="AD139" i="24" s="1"/>
  <c r="AC137" i="24"/>
  <c r="AC136" i="24"/>
  <c r="AC135" i="24"/>
  <c r="AC132" i="24"/>
  <c r="AC129" i="24"/>
  <c r="AC128" i="24"/>
  <c r="AC124" i="24"/>
  <c r="AC120" i="24"/>
  <c r="AC116" i="24"/>
  <c r="N202" i="24"/>
  <c r="M199" i="24"/>
  <c r="M198" i="24"/>
  <c r="N197" i="24"/>
  <c r="M195" i="24"/>
  <c r="M191" i="24"/>
  <c r="M190" i="24"/>
  <c r="P190" i="24" s="1"/>
  <c r="N189" i="24"/>
  <c r="N187" i="24"/>
  <c r="N186" i="24"/>
  <c r="M183" i="24"/>
  <c r="N182" i="24"/>
  <c r="N178" i="24"/>
  <c r="M176" i="24"/>
  <c r="M175" i="24"/>
  <c r="O175" i="24" s="1"/>
  <c r="N173" i="24"/>
  <c r="M170" i="24"/>
  <c r="N168" i="24"/>
  <c r="M166" i="24"/>
  <c r="M165" i="24"/>
  <c r="M163" i="24"/>
  <c r="M162" i="24"/>
  <c r="N159" i="24"/>
  <c r="N155" i="24"/>
  <c r="N154" i="24"/>
  <c r="M152" i="24"/>
  <c r="M151" i="24"/>
  <c r="N147" i="24"/>
  <c r="M144" i="24"/>
  <c r="N141" i="24"/>
  <c r="M136" i="24"/>
  <c r="O136" i="24" s="1"/>
  <c r="N133" i="24"/>
  <c r="M130" i="24"/>
  <c r="M127" i="24"/>
  <c r="M126" i="24"/>
  <c r="N125" i="24"/>
  <c r="M122" i="24"/>
  <c r="N119" i="24"/>
  <c r="M118" i="24"/>
  <c r="AA39" i="23"/>
  <c r="AD39" i="23" s="1"/>
  <c r="AA3" i="23"/>
  <c r="AC3" i="23" s="1"/>
  <c r="AA41" i="23"/>
  <c r="AB43" i="23"/>
  <c r="Z43" i="23" s="1"/>
  <c r="AA45" i="23"/>
  <c r="AD45" i="23" s="1"/>
  <c r="AB47" i="23"/>
  <c r="AC47" i="23" s="1"/>
  <c r="AA49" i="23"/>
  <c r="AB171" i="24"/>
  <c r="AD171" i="24" s="1"/>
  <c r="N179" i="24"/>
  <c r="N150" i="24"/>
  <c r="AC200" i="24"/>
  <c r="AE200" i="24" s="1"/>
  <c r="AC196" i="24"/>
  <c r="AD196" i="24" s="1"/>
  <c r="AC192" i="24"/>
  <c r="AC188" i="24"/>
  <c r="AE188" i="24" s="1"/>
  <c r="AC184" i="24"/>
  <c r="AC180" i="24"/>
  <c r="AE180" i="24" s="1"/>
  <c r="AC176" i="24"/>
  <c r="AD176" i="24" s="1"/>
  <c r="AC172" i="24"/>
  <c r="AC168" i="24"/>
  <c r="AD168" i="24" s="1"/>
  <c r="AC164" i="24"/>
  <c r="AE164" i="24" s="1"/>
  <c r="AC160" i="24"/>
  <c r="AC156" i="24"/>
  <c r="AE156" i="24" s="1"/>
  <c r="AC152" i="24"/>
  <c r="AB149" i="24"/>
  <c r="AB141" i="24"/>
  <c r="AB133" i="24"/>
  <c r="AB125" i="24"/>
  <c r="AB117" i="24"/>
  <c r="M197" i="24"/>
  <c r="P197" i="24" s="1"/>
  <c r="M189" i="24"/>
  <c r="P189" i="24" s="1"/>
  <c r="M187" i="24"/>
  <c r="M179" i="24"/>
  <c r="P179" i="24" s="1"/>
  <c r="N176" i="24"/>
  <c r="M173" i="24"/>
  <c r="P173" i="24" s="1"/>
  <c r="N171" i="24"/>
  <c r="M168" i="24"/>
  <c r="N165" i="24"/>
  <c r="O165" i="24" s="1"/>
  <c r="N157" i="24"/>
  <c r="M155" i="24"/>
  <c r="M147" i="24"/>
  <c r="P147" i="24" s="1"/>
  <c r="N144" i="24"/>
  <c r="O144" i="24" s="1"/>
  <c r="M141" i="24"/>
  <c r="P141" i="24" s="1"/>
  <c r="N139" i="24"/>
  <c r="M139" i="24"/>
  <c r="N136" i="24"/>
  <c r="M133" i="24"/>
  <c r="P133" i="24" s="1"/>
  <c r="N131" i="24"/>
  <c r="M125" i="24"/>
  <c r="P125" i="24" s="1"/>
  <c r="N117" i="24"/>
  <c r="M115" i="24"/>
  <c r="M182" i="24"/>
  <c r="O182" i="24" s="1"/>
  <c r="M117" i="24"/>
  <c r="O117" i="24" s="1"/>
  <c r="AB197" i="24"/>
  <c r="AB191" i="24"/>
  <c r="AB190" i="24"/>
  <c r="AB189" i="24"/>
  <c r="AB183" i="24"/>
  <c r="AB182" i="24"/>
  <c r="AB181" i="24"/>
  <c r="AB179" i="24"/>
  <c r="AB174" i="24"/>
  <c r="AB173" i="24"/>
  <c r="AB166" i="24"/>
  <c r="AB165" i="24"/>
  <c r="AD165" i="24" s="1"/>
  <c r="AB159" i="24"/>
  <c r="AB158" i="24"/>
  <c r="AB157" i="24"/>
  <c r="AB151" i="24"/>
  <c r="AD151" i="24" s="1"/>
  <c r="AC151" i="24"/>
  <c r="AC150" i="24"/>
  <c r="AC149" i="24"/>
  <c r="AC147" i="24"/>
  <c r="AC115" i="24"/>
  <c r="N200" i="24"/>
  <c r="N192" i="24"/>
  <c r="M143" i="24"/>
  <c r="P143" i="24" s="1"/>
  <c r="N128" i="24"/>
  <c r="M204" i="24"/>
  <c r="AB121" i="24"/>
  <c r="M184" i="24"/>
  <c r="O184" i="24" s="1"/>
  <c r="N167" i="24"/>
  <c r="AB195" i="24"/>
  <c r="AB187" i="24"/>
  <c r="AB163" i="24"/>
  <c r="AE163" i="24" s="1"/>
  <c r="AB155" i="24"/>
  <c r="AC131" i="24"/>
  <c r="AC123" i="24"/>
  <c r="N196" i="24"/>
  <c r="O196" i="24" s="1"/>
  <c r="N185" i="24"/>
  <c r="M164" i="24"/>
  <c r="M161" i="24"/>
  <c r="M135" i="24"/>
  <c r="P135" i="24" s="1"/>
  <c r="M150" i="24"/>
  <c r="P150" i="24" s="1"/>
  <c r="AC114" i="24"/>
  <c r="AC153" i="24"/>
  <c r="P176" i="24"/>
  <c r="P165" i="24"/>
  <c r="M158" i="24"/>
  <c r="M123" i="24"/>
  <c r="M157" i="24"/>
  <c r="AB143" i="24"/>
  <c r="AB135" i="24"/>
  <c r="AE135" i="24" s="1"/>
  <c r="AB127" i="24"/>
  <c r="AC117" i="24"/>
  <c r="AD117" i="24" s="1"/>
  <c r="AC197" i="24"/>
  <c r="AC189" i="24"/>
  <c r="AC174" i="24"/>
  <c r="AC165" i="24"/>
  <c r="AC158" i="24"/>
  <c r="AB118" i="24"/>
  <c r="AB203" i="24"/>
  <c r="M186" i="24"/>
  <c r="P186" i="24" s="1"/>
  <c r="N175" i="24"/>
  <c r="N151" i="24"/>
  <c r="N143" i="24"/>
  <c r="N122" i="24"/>
  <c r="O122" i="24" s="1"/>
  <c r="AB147" i="24"/>
  <c r="AB139" i="24"/>
  <c r="AB131" i="24"/>
  <c r="AE131" i="24" s="1"/>
  <c r="AB123" i="24"/>
  <c r="AE123" i="24" s="1"/>
  <c r="AB115" i="24"/>
  <c r="AC142" i="24"/>
  <c r="AC133" i="24"/>
  <c r="AC125" i="24"/>
  <c r="AC118" i="24"/>
  <c r="AC198" i="24"/>
  <c r="AC182" i="24"/>
  <c r="AC173" i="24"/>
  <c r="AD173" i="24" s="1"/>
  <c r="AC166" i="24"/>
  <c r="AC157" i="24"/>
  <c r="M202" i="24"/>
  <c r="P202" i="24" s="1"/>
  <c r="M194" i="24"/>
  <c r="O194" i="24" s="1"/>
  <c r="N183" i="24"/>
  <c r="M159" i="24"/>
  <c r="M119" i="24"/>
  <c r="P119" i="24" s="1"/>
  <c r="AC127" i="24"/>
  <c r="N203" i="24"/>
  <c r="M200" i="24"/>
  <c r="P200" i="24" s="1"/>
  <c r="M196" i="24"/>
  <c r="M192" i="24"/>
  <c r="M188" i="24"/>
  <c r="M185" i="24"/>
  <c r="P185" i="24" s="1"/>
  <c r="N181" i="24"/>
  <c r="N180" i="24"/>
  <c r="M178" i="24"/>
  <c r="N174" i="24"/>
  <c r="M172" i="24"/>
  <c r="M171" i="24"/>
  <c r="M167" i="24"/>
  <c r="N164" i="24"/>
  <c r="N160" i="24"/>
  <c r="N156" i="24"/>
  <c r="M153" i="24"/>
  <c r="P153" i="24" s="1"/>
  <c r="N149" i="24"/>
  <c r="M148" i="24"/>
  <c r="M146" i="24"/>
  <c r="O146" i="24" s="1"/>
  <c r="N142" i="24"/>
  <c r="M140" i="24"/>
  <c r="N138" i="24"/>
  <c r="N134" i="24"/>
  <c r="M132" i="24"/>
  <c r="M131" i="24"/>
  <c r="P131" i="24" s="1"/>
  <c r="M128" i="24"/>
  <c r="O128" i="24" s="1"/>
  <c r="M124" i="24"/>
  <c r="O124" i="24" s="1"/>
  <c r="N120" i="24"/>
  <c r="M116" i="24"/>
  <c r="N204" i="24"/>
  <c r="AC141" i="24"/>
  <c r="AE141" i="24" s="1"/>
  <c r="AC134" i="24"/>
  <c r="AC126" i="24"/>
  <c r="AB119" i="24"/>
  <c r="AC190" i="24"/>
  <c r="AE190" i="24" s="1"/>
  <c r="AC181" i="24"/>
  <c r="AB150" i="24"/>
  <c r="AB142" i="24"/>
  <c r="AE142" i="24" s="1"/>
  <c r="AB134" i="24"/>
  <c r="AD134" i="24" s="1"/>
  <c r="AB126" i="24"/>
  <c r="AC119" i="24"/>
  <c r="N162" i="24"/>
  <c r="O162" i="24" s="1"/>
  <c r="M154" i="24"/>
  <c r="P154" i="24" s="1"/>
  <c r="N135" i="24"/>
  <c r="AB202" i="24"/>
  <c r="AE202" i="24" s="1"/>
  <c r="AC199" i="24"/>
  <c r="AE199" i="24" s="1"/>
  <c r="AC195" i="24"/>
  <c r="AC194" i="24"/>
  <c r="AC191" i="24"/>
  <c r="AC187" i="24"/>
  <c r="AE187" i="24" s="1"/>
  <c r="AC186" i="24"/>
  <c r="AC183" i="24"/>
  <c r="AC179" i="24"/>
  <c r="AC178" i="24"/>
  <c r="AC175" i="24"/>
  <c r="AE175" i="24" s="1"/>
  <c r="AC171" i="24"/>
  <c r="AC170" i="24"/>
  <c r="AC167" i="24"/>
  <c r="AE167" i="24" s="1"/>
  <c r="AC163" i="24"/>
  <c r="AC162" i="24"/>
  <c r="AC159" i="24"/>
  <c r="AC155" i="24"/>
  <c r="AC154" i="24"/>
  <c r="AB148" i="24"/>
  <c r="AC146" i="24"/>
  <c r="AB144" i="24"/>
  <c r="AE144" i="24" s="1"/>
  <c r="AB140" i="24"/>
  <c r="AD140" i="24" s="1"/>
  <c r="AC138" i="24"/>
  <c r="AB136" i="24"/>
  <c r="AB132" i="24"/>
  <c r="AC130" i="24"/>
  <c r="AB128" i="24"/>
  <c r="AB124" i="24"/>
  <c r="AE124" i="24" s="1"/>
  <c r="AC122" i="24"/>
  <c r="AB120" i="24"/>
  <c r="AD120" i="24" s="1"/>
  <c r="AB116" i="24"/>
  <c r="M203" i="24"/>
  <c r="P203" i="24" s="1"/>
  <c r="M201" i="24"/>
  <c r="N199" i="24"/>
  <c r="O199" i="24" s="1"/>
  <c r="N195" i="24"/>
  <c r="M193" i="24"/>
  <c r="N191" i="24"/>
  <c r="P191" i="24" s="1"/>
  <c r="N184" i="24"/>
  <c r="M181" i="24"/>
  <c r="P181" i="24" s="1"/>
  <c r="N177" i="24"/>
  <c r="M174" i="24"/>
  <c r="P174" i="24" s="1"/>
  <c r="N170" i="24"/>
  <c r="O170" i="24" s="1"/>
  <c r="M169" i="24"/>
  <c r="N166" i="24"/>
  <c r="N163" i="24"/>
  <c r="P163" i="24" s="1"/>
  <c r="N161" i="24"/>
  <c r="P161" i="24" s="1"/>
  <c r="M160" i="24"/>
  <c r="N152" i="24"/>
  <c r="M149" i="24"/>
  <c r="O149" i="24" s="1"/>
  <c r="M145" i="24"/>
  <c r="M142" i="24"/>
  <c r="M138" i="24"/>
  <c r="P138" i="24" s="1"/>
  <c r="N137" i="24"/>
  <c r="M134" i="24"/>
  <c r="N130" i="24"/>
  <c r="M129" i="24"/>
  <c r="N127" i="24"/>
  <c r="P127" i="24" s="1"/>
  <c r="N123" i="24"/>
  <c r="P123" i="24" s="1"/>
  <c r="N121" i="24"/>
  <c r="M120" i="24"/>
  <c r="O120" i="24" s="1"/>
  <c r="O204" i="24"/>
  <c r="O154" i="24"/>
  <c r="P195" i="24"/>
  <c r="P130" i="24"/>
  <c r="O142" i="24"/>
  <c r="N188" i="24"/>
  <c r="P188" i="24" s="1"/>
  <c r="M156" i="24"/>
  <c r="N145" i="24"/>
  <c r="M177" i="24"/>
  <c r="N148" i="24"/>
  <c r="N198" i="24"/>
  <c r="O198" i="24" s="1"/>
  <c r="N194" i="24"/>
  <c r="N190" i="24"/>
  <c r="M180" i="24"/>
  <c r="N169" i="24"/>
  <c r="O169" i="24" s="1"/>
  <c r="M137" i="24"/>
  <c r="N129" i="24"/>
  <c r="N126" i="24"/>
  <c r="N115" i="24"/>
  <c r="O115" i="24" s="1"/>
  <c r="N116" i="24"/>
  <c r="P116" i="24" s="1"/>
  <c r="N158" i="24"/>
  <c r="O158" i="24" s="1"/>
  <c r="N140" i="24"/>
  <c r="O140" i="24" s="1"/>
  <c r="N132" i="24"/>
  <c r="P132" i="24" s="1"/>
  <c r="N118" i="24"/>
  <c r="N201" i="24"/>
  <c r="N193" i="24"/>
  <c r="N172" i="24"/>
  <c r="AC203" i="24"/>
  <c r="AE203" i="24" s="1"/>
  <c r="AE151" i="24"/>
  <c r="AB129" i="24"/>
  <c r="AD129" i="24" s="1"/>
  <c r="AB137" i="24"/>
  <c r="AE137" i="24" s="1"/>
  <c r="AC121" i="24"/>
  <c r="AE121" i="24" s="1"/>
  <c r="AC145" i="24"/>
  <c r="AE145" i="24" s="1"/>
  <c r="AB153" i="24"/>
  <c r="AE153" i="24" s="1"/>
  <c r="AB161" i="24"/>
  <c r="AB169" i="24"/>
  <c r="AD169" i="24" s="1"/>
  <c r="AB177" i="24"/>
  <c r="AD177" i="24" s="1"/>
  <c r="AB185" i="24"/>
  <c r="AB193" i="24"/>
  <c r="AB201" i="24"/>
  <c r="AB122" i="24"/>
  <c r="AD122" i="24" s="1"/>
  <c r="AB130" i="24"/>
  <c r="AB138" i="24"/>
  <c r="AD138" i="24" s="1"/>
  <c r="AB146" i="24"/>
  <c r="AD146" i="24" s="1"/>
  <c r="AB154" i="24"/>
  <c r="AB162" i="24"/>
  <c r="AE162" i="24" s="1"/>
  <c r="AB170" i="24"/>
  <c r="AB178" i="24"/>
  <c r="AB186" i="24"/>
  <c r="AD186" i="24" s="1"/>
  <c r="AB194" i="24"/>
  <c r="AE194" i="24" s="1"/>
  <c r="AB198" i="24"/>
  <c r="AB114" i="24"/>
  <c r="AE114" i="24" s="1"/>
  <c r="P204" i="24"/>
  <c r="P142" i="24"/>
  <c r="P149" i="24"/>
  <c r="O188" i="24"/>
  <c r="AE116" i="24"/>
  <c r="AE136" i="24"/>
  <c r="AD159" i="24"/>
  <c r="AE183" i="24"/>
  <c r="AE191" i="24"/>
  <c r="AE195" i="24"/>
  <c r="O176" i="24"/>
  <c r="O160" i="24"/>
  <c r="AE197" i="24"/>
  <c r="P167" i="24"/>
  <c r="O150" i="24"/>
  <c r="P121" i="24"/>
  <c r="O152" i="24"/>
  <c r="O143" i="24"/>
  <c r="AD191" i="24"/>
  <c r="O116" i="24"/>
  <c r="P122" i="24"/>
  <c r="O203" i="24"/>
  <c r="O200" i="24"/>
  <c r="O168" i="24"/>
  <c r="O130" i="24"/>
  <c r="AE147" i="24"/>
  <c r="AE185" i="24"/>
  <c r="AD115" i="24"/>
  <c r="O138" i="24"/>
  <c r="AD124" i="24"/>
  <c r="O187" i="24"/>
  <c r="O178" i="24"/>
  <c r="O155" i="24"/>
  <c r="AD167" i="24"/>
  <c r="P178" i="24"/>
  <c r="AE129" i="24"/>
  <c r="N114" i="24"/>
  <c r="M114" i="24"/>
  <c r="O177" i="24"/>
  <c r="O161" i="24"/>
  <c r="O131" i="24"/>
  <c r="AD185" i="24"/>
  <c r="O197" i="24"/>
  <c r="O181" i="24"/>
  <c r="P187" i="24"/>
  <c r="O183" i="24"/>
  <c r="P155" i="24"/>
  <c r="O119" i="24"/>
  <c r="AD136" i="24"/>
  <c r="AE159" i="24"/>
  <c r="O185" i="24"/>
  <c r="P182" i="24"/>
  <c r="P166" i="24"/>
  <c r="O153" i="24"/>
  <c r="O121" i="24"/>
  <c r="AE118" i="24"/>
  <c r="AD143" i="24"/>
  <c r="O195" i="24"/>
  <c r="O147" i="24"/>
  <c r="P168" i="24"/>
  <c r="P152" i="24"/>
  <c r="P120" i="24"/>
  <c r="O189" i="24"/>
  <c r="O173" i="24"/>
  <c r="AD118" i="24"/>
  <c r="AE122" i="24"/>
  <c r="AE128" i="24"/>
  <c r="AE138" i="24"/>
  <c r="AE171" i="24"/>
  <c r="AD116" i="24"/>
  <c r="AD149" i="24"/>
  <c r="AE152" i="24"/>
  <c r="AD152" i="24"/>
  <c r="AE160" i="24"/>
  <c r="AD160" i="24"/>
  <c r="AE176" i="24"/>
  <c r="AD184" i="24"/>
  <c r="AE192" i="24"/>
  <c r="AD192" i="24"/>
  <c r="AD197" i="24"/>
  <c r="AD121" i="24"/>
  <c r="AD137" i="24"/>
  <c r="AD128" i="24"/>
  <c r="AD135" i="24"/>
  <c r="AD147" i="24"/>
  <c r="AD150" i="24"/>
  <c r="AE166" i="24"/>
  <c r="AD166" i="24"/>
  <c r="AE174" i="24"/>
  <c r="AD182" i="24"/>
  <c r="AD187" i="24"/>
  <c r="AD126" i="24"/>
  <c r="AD133" i="24"/>
  <c r="AD164" i="24"/>
  <c r="AE196" i="24"/>
  <c r="AK13" i="24"/>
  <c r="AK20" i="24"/>
  <c r="AL12" i="24"/>
  <c r="AK61" i="24"/>
  <c r="AK53" i="24"/>
  <c r="AK45" i="24"/>
  <c r="AK37" i="24"/>
  <c r="AK29" i="24"/>
  <c r="AK108" i="24"/>
  <c r="AK84" i="24"/>
  <c r="AK52" i="24"/>
  <c r="AK107" i="24"/>
  <c r="AK99" i="24"/>
  <c r="AK91" i="24"/>
  <c r="AK83" i="24"/>
  <c r="AK75" i="24"/>
  <c r="AK67" i="24"/>
  <c r="AK59" i="24"/>
  <c r="AK51" i="24"/>
  <c r="AK43" i="24"/>
  <c r="AK35" i="24"/>
  <c r="AK92" i="24"/>
  <c r="AK68" i="24"/>
  <c r="AK44" i="24"/>
  <c r="AK28" i="24"/>
  <c r="AK103" i="24"/>
  <c r="AK95" i="24"/>
  <c r="AK87" i="24"/>
  <c r="AK79" i="24"/>
  <c r="AK71" i="24"/>
  <c r="AK63" i="24"/>
  <c r="AK55" i="24"/>
  <c r="AK47" i="24"/>
  <c r="AK39" i="24"/>
  <c r="AK31" i="24"/>
  <c r="AK21" i="24"/>
  <c r="AK100" i="24"/>
  <c r="AK76" i="24"/>
  <c r="AK60" i="24"/>
  <c r="AK36" i="24"/>
  <c r="AK111" i="24"/>
  <c r="AL110" i="24"/>
  <c r="AK102" i="24"/>
  <c r="AL94" i="24"/>
  <c r="AK86" i="24"/>
  <c r="AK78" i="24"/>
  <c r="AK70" i="24"/>
  <c r="AK62" i="24"/>
  <c r="AK54" i="24"/>
  <c r="AK46" i="24"/>
  <c r="AK38" i="24"/>
  <c r="AK30" i="24"/>
  <c r="AK27" i="24"/>
  <c r="AK19" i="24"/>
  <c r="AK11" i="24"/>
  <c r="AK109" i="24"/>
  <c r="AK101" i="24"/>
  <c r="AK93" i="24"/>
  <c r="AK85" i="24"/>
  <c r="AK77" i="24"/>
  <c r="AK69" i="24"/>
  <c r="AL20" i="24"/>
  <c r="AK12" i="24"/>
  <c r="AK26" i="24"/>
  <c r="AK10" i="24"/>
  <c r="AK25" i="24"/>
  <c r="AK9" i="24"/>
  <c r="AL19" i="24"/>
  <c r="AL13" i="24"/>
  <c r="AL105" i="24"/>
  <c r="AL97" i="24"/>
  <c r="AK89" i="24"/>
  <c r="AK81" i="24"/>
  <c r="AL73" i="24"/>
  <c r="AL65" i="24"/>
  <c r="AK57" i="24"/>
  <c r="AL49" i="24"/>
  <c r="AL41" i="24"/>
  <c r="AL33" i="24"/>
  <c r="AK22" i="24"/>
  <c r="AK14" i="24"/>
  <c r="AK6" i="24"/>
  <c r="AL109" i="24"/>
  <c r="AL101" i="24"/>
  <c r="AL93" i="24"/>
  <c r="AL85" i="24"/>
  <c r="AL77" i="24"/>
  <c r="AL69" i="24"/>
  <c r="AL61" i="24"/>
  <c r="AL53" i="24"/>
  <c r="AL45" i="24"/>
  <c r="AL37" i="24"/>
  <c r="AL29" i="24"/>
  <c r="AL27" i="24"/>
  <c r="AK18" i="24"/>
  <c r="AK17" i="24"/>
  <c r="AL21" i="24"/>
  <c r="AL11" i="24"/>
  <c r="AL5" i="24"/>
  <c r="AK5" i="24"/>
  <c r="AL59" i="24"/>
  <c r="AL24" i="24"/>
  <c r="AK24" i="24"/>
  <c r="AK8" i="24"/>
  <c r="AL8" i="24"/>
  <c r="AL98" i="24"/>
  <c r="AK98" i="24"/>
  <c r="AL82" i="24"/>
  <c r="AK82" i="24"/>
  <c r="AK66" i="24"/>
  <c r="AL66" i="24"/>
  <c r="AK42" i="24"/>
  <c r="AL42" i="24"/>
  <c r="AL87" i="24"/>
  <c r="AL23" i="24"/>
  <c r="AK15" i="24"/>
  <c r="AL7" i="24"/>
  <c r="AL9" i="24"/>
  <c r="AL83" i="24"/>
  <c r="AL51" i="24"/>
  <c r="AK104" i="24"/>
  <c r="AK96" i="24"/>
  <c r="AK88" i="24"/>
  <c r="AK80" i="24"/>
  <c r="AK72" i="24"/>
  <c r="AK64" i="24"/>
  <c r="AK56" i="24"/>
  <c r="AK48" i="24"/>
  <c r="AK40" i="24"/>
  <c r="AK32" i="24"/>
  <c r="AL17" i="24"/>
  <c r="AL111" i="24"/>
  <c r="AL79" i="24"/>
  <c r="AL47" i="24"/>
  <c r="AL25" i="24"/>
  <c r="AL107" i="24"/>
  <c r="AL75" i="24"/>
  <c r="AL43" i="24"/>
  <c r="AL103" i="24"/>
  <c r="AL71" i="24"/>
  <c r="AL39" i="24"/>
  <c r="AL91" i="24"/>
  <c r="AL16" i="24"/>
  <c r="AK16" i="24"/>
  <c r="AL106" i="24"/>
  <c r="AK106" i="24"/>
  <c r="AL90" i="24"/>
  <c r="AK90" i="24"/>
  <c r="AL74" i="24"/>
  <c r="AK74" i="24"/>
  <c r="AK58" i="24"/>
  <c r="AL58" i="24"/>
  <c r="AK50" i="24"/>
  <c r="AL50" i="24"/>
  <c r="AL34" i="24"/>
  <c r="AK34" i="24"/>
  <c r="AL55" i="24"/>
  <c r="AL99" i="24"/>
  <c r="AL67" i="24"/>
  <c r="AL35" i="24"/>
  <c r="AL95" i="24"/>
  <c r="AL63" i="24"/>
  <c r="AL31" i="24"/>
  <c r="AL102" i="24"/>
  <c r="AL86" i="24"/>
  <c r="AL38" i="24"/>
  <c r="AK94" i="24"/>
  <c r="AL15" i="24"/>
  <c r="AL89" i="24"/>
  <c r="AL81" i="24"/>
  <c r="AL57" i="24"/>
  <c r="AK23" i="24"/>
  <c r="AK7" i="24"/>
  <c r="AK105" i="24"/>
  <c r="AK97" i="24"/>
  <c r="AK73" i="24"/>
  <c r="AK65" i="24"/>
  <c r="AK49" i="24"/>
  <c r="AK41" i="24"/>
  <c r="AK33" i="24"/>
  <c r="AL78" i="24"/>
  <c r="AK110" i="24"/>
  <c r="AL26" i="24"/>
  <c r="AL22" i="24"/>
  <c r="AL18" i="24"/>
  <c r="AL14" i="24"/>
  <c r="AL10" i="24"/>
  <c r="AL6" i="24"/>
  <c r="AL108" i="24"/>
  <c r="AL104" i="24"/>
  <c r="AL100" i="24"/>
  <c r="AL96" i="24"/>
  <c r="AL92" i="24"/>
  <c r="AL88" i="24"/>
  <c r="AL84" i="24"/>
  <c r="AL80" i="24"/>
  <c r="AL76" i="24"/>
  <c r="AL72" i="24"/>
  <c r="AL68" i="24"/>
  <c r="AL64" i="24"/>
  <c r="AL60" i="24"/>
  <c r="AL56" i="24"/>
  <c r="AL52" i="24"/>
  <c r="AL48" i="24"/>
  <c r="AL44" i="24"/>
  <c r="AL40" i="24"/>
  <c r="AL36" i="24"/>
  <c r="AL32" i="24"/>
  <c r="AL28" i="24"/>
  <c r="AL70" i="24"/>
  <c r="AL62" i="24"/>
  <c r="AL54" i="24"/>
  <c r="AL46" i="24"/>
  <c r="AL30" i="24"/>
  <c r="AC43" i="23"/>
  <c r="AC51" i="23"/>
  <c r="AC59" i="23"/>
  <c r="Z39" i="23"/>
  <c r="AC40" i="23"/>
  <c r="AD43" i="23"/>
  <c r="Z47" i="23"/>
  <c r="AC48" i="23"/>
  <c r="AD51" i="23"/>
  <c r="Z55" i="23"/>
  <c r="AC56" i="23"/>
  <c r="AD59" i="23"/>
  <c r="AC45" i="23"/>
  <c r="AC53" i="23"/>
  <c r="AC44" i="23"/>
  <c r="AC52" i="23"/>
  <c r="AC60" i="23"/>
  <c r="Z23" i="23"/>
  <c r="AC24" i="23"/>
  <c r="AC21" i="23"/>
  <c r="AD24" i="23"/>
  <c r="AD3" i="23"/>
  <c r="AC5" i="23"/>
  <c r="AC13" i="23"/>
  <c r="AD16" i="23"/>
  <c r="AC10" i="23"/>
  <c r="AC18" i="23"/>
  <c r="AC14" i="23"/>
  <c r="AD14" i="23"/>
  <c r="AD22" i="23"/>
  <c r="AC8" i="23"/>
  <c r="AD11" i="23"/>
  <c r="AD19" i="23"/>
  <c r="AC7" i="23"/>
  <c r="AC15" i="23"/>
  <c r="AC6" i="23"/>
  <c r="AD6" i="23"/>
  <c r="AC25" i="23"/>
  <c r="B4" i="22"/>
  <c r="C4" i="22"/>
  <c r="D4" i="22"/>
  <c r="E4" i="22"/>
  <c r="F4" i="22"/>
  <c r="G4" i="22"/>
  <c r="H4" i="22"/>
  <c r="I4" i="22"/>
  <c r="J4" i="22"/>
  <c r="K4" i="22"/>
  <c r="L4" i="22"/>
  <c r="B5" i="22"/>
  <c r="C5" i="22"/>
  <c r="D5" i="22"/>
  <c r="E5" i="22"/>
  <c r="F5" i="22"/>
  <c r="G5" i="22"/>
  <c r="H5" i="22"/>
  <c r="I5" i="22"/>
  <c r="J5" i="22"/>
  <c r="K5" i="22"/>
  <c r="L5" i="22"/>
  <c r="B6" i="22"/>
  <c r="C6" i="22"/>
  <c r="D6" i="22"/>
  <c r="E6" i="22"/>
  <c r="F6" i="22"/>
  <c r="G6" i="22"/>
  <c r="H6" i="22"/>
  <c r="I6" i="22"/>
  <c r="J6" i="22"/>
  <c r="K6" i="22"/>
  <c r="L6" i="22"/>
  <c r="B7" i="22"/>
  <c r="C7" i="22"/>
  <c r="D7" i="22"/>
  <c r="E7" i="22"/>
  <c r="F7" i="22"/>
  <c r="G7" i="22"/>
  <c r="H7" i="22"/>
  <c r="I7" i="22"/>
  <c r="J7" i="22"/>
  <c r="K7" i="22"/>
  <c r="L7" i="22"/>
  <c r="B8" i="22"/>
  <c r="C8" i="22"/>
  <c r="D8" i="22"/>
  <c r="E8" i="22"/>
  <c r="F8" i="22"/>
  <c r="G8" i="22"/>
  <c r="H8" i="22"/>
  <c r="I8" i="22"/>
  <c r="J8" i="22"/>
  <c r="K8" i="22"/>
  <c r="L8" i="22"/>
  <c r="B9" i="22"/>
  <c r="C9" i="22"/>
  <c r="D9" i="22"/>
  <c r="E9" i="22"/>
  <c r="F9" i="22"/>
  <c r="G9" i="22"/>
  <c r="H9" i="22"/>
  <c r="I9" i="22"/>
  <c r="J9" i="22"/>
  <c r="K9" i="22"/>
  <c r="L9" i="22"/>
  <c r="B10" i="22"/>
  <c r="C10" i="22"/>
  <c r="D10" i="22"/>
  <c r="E10" i="22"/>
  <c r="F10" i="22"/>
  <c r="G10" i="22"/>
  <c r="H10" i="22"/>
  <c r="I10" i="22"/>
  <c r="J10" i="22"/>
  <c r="K10" i="22"/>
  <c r="L10" i="22"/>
  <c r="B11" i="22"/>
  <c r="C11" i="22"/>
  <c r="D11" i="22"/>
  <c r="E11" i="22"/>
  <c r="F11" i="22"/>
  <c r="G11" i="22"/>
  <c r="H11" i="22"/>
  <c r="I11" i="22"/>
  <c r="J11" i="22"/>
  <c r="K11" i="22"/>
  <c r="L11" i="22"/>
  <c r="B12" i="22"/>
  <c r="C12" i="22"/>
  <c r="D12" i="22"/>
  <c r="E12" i="22"/>
  <c r="F12" i="22"/>
  <c r="G12" i="22"/>
  <c r="H12" i="22"/>
  <c r="I12" i="22"/>
  <c r="J12" i="22"/>
  <c r="K12" i="22"/>
  <c r="L12" i="22"/>
  <c r="B13" i="22"/>
  <c r="C13" i="22"/>
  <c r="D13" i="22"/>
  <c r="E13" i="22"/>
  <c r="F13" i="22"/>
  <c r="G13" i="22"/>
  <c r="H13" i="22"/>
  <c r="I13" i="22"/>
  <c r="J13" i="22"/>
  <c r="K13" i="22"/>
  <c r="L13" i="22"/>
  <c r="B14" i="22"/>
  <c r="C14" i="22"/>
  <c r="D14" i="22"/>
  <c r="E14" i="22"/>
  <c r="F14" i="22"/>
  <c r="G14" i="22"/>
  <c r="H14" i="22"/>
  <c r="I14" i="22"/>
  <c r="J14" i="22"/>
  <c r="K14" i="22"/>
  <c r="L14" i="22"/>
  <c r="B15" i="22"/>
  <c r="C15" i="22"/>
  <c r="D15" i="22"/>
  <c r="E15" i="22"/>
  <c r="F15" i="22"/>
  <c r="G15" i="22"/>
  <c r="H15" i="22"/>
  <c r="I15" i="22"/>
  <c r="J15" i="22"/>
  <c r="K15" i="22"/>
  <c r="L15" i="22"/>
  <c r="B16" i="22"/>
  <c r="C16" i="22"/>
  <c r="D16" i="22"/>
  <c r="E16" i="22"/>
  <c r="F16" i="22"/>
  <c r="G16" i="22"/>
  <c r="H16" i="22"/>
  <c r="I16" i="22"/>
  <c r="J16" i="22"/>
  <c r="K16" i="22"/>
  <c r="L16" i="22"/>
  <c r="B17" i="22"/>
  <c r="C17" i="22"/>
  <c r="D17" i="22"/>
  <c r="E17" i="22"/>
  <c r="F17" i="22"/>
  <c r="G17" i="22"/>
  <c r="H17" i="22"/>
  <c r="I17" i="22"/>
  <c r="J17" i="22"/>
  <c r="K17" i="22"/>
  <c r="L17" i="22"/>
  <c r="B18" i="22"/>
  <c r="C18" i="22"/>
  <c r="D18" i="22"/>
  <c r="E18" i="22"/>
  <c r="F18" i="22"/>
  <c r="G18" i="22"/>
  <c r="H18" i="22"/>
  <c r="I18" i="22"/>
  <c r="J18" i="22"/>
  <c r="K18" i="22"/>
  <c r="L18" i="22"/>
  <c r="B19" i="22"/>
  <c r="C19" i="22"/>
  <c r="D19" i="22"/>
  <c r="E19" i="22"/>
  <c r="F19" i="22"/>
  <c r="G19" i="22"/>
  <c r="H19" i="22"/>
  <c r="I19" i="22"/>
  <c r="J19" i="22"/>
  <c r="K19" i="22"/>
  <c r="L19" i="22"/>
  <c r="B20" i="22"/>
  <c r="C20" i="22"/>
  <c r="D20" i="22"/>
  <c r="E20" i="22"/>
  <c r="F20" i="22"/>
  <c r="G20" i="22"/>
  <c r="H20" i="22"/>
  <c r="I20" i="22"/>
  <c r="J20" i="22"/>
  <c r="K20" i="22"/>
  <c r="L20" i="22"/>
  <c r="B21" i="22"/>
  <c r="C21" i="22"/>
  <c r="D21" i="22"/>
  <c r="E21" i="22"/>
  <c r="F21" i="22"/>
  <c r="G21" i="22"/>
  <c r="H21" i="22"/>
  <c r="I21" i="22"/>
  <c r="J21" i="22"/>
  <c r="K21" i="22"/>
  <c r="L21" i="22"/>
  <c r="B22" i="22"/>
  <c r="C22" i="22"/>
  <c r="D22" i="22"/>
  <c r="E22" i="22"/>
  <c r="F22" i="22"/>
  <c r="G22" i="22"/>
  <c r="H22" i="22"/>
  <c r="I22" i="22"/>
  <c r="J22" i="22"/>
  <c r="K22" i="22"/>
  <c r="L22" i="22"/>
  <c r="B23" i="22"/>
  <c r="C23" i="22"/>
  <c r="D23" i="22"/>
  <c r="E23" i="22"/>
  <c r="F23" i="22"/>
  <c r="G23" i="22"/>
  <c r="H23" i="22"/>
  <c r="I23" i="22"/>
  <c r="J23" i="22"/>
  <c r="K23" i="22"/>
  <c r="L23" i="22"/>
  <c r="B24" i="22"/>
  <c r="C24" i="22"/>
  <c r="D24" i="22"/>
  <c r="E24" i="22"/>
  <c r="F24" i="22"/>
  <c r="G24" i="22"/>
  <c r="H24" i="22"/>
  <c r="I24" i="22"/>
  <c r="J24" i="22"/>
  <c r="K24" i="22"/>
  <c r="L24" i="22"/>
  <c r="B25" i="22"/>
  <c r="C25" i="22"/>
  <c r="D25" i="22"/>
  <c r="E25" i="22"/>
  <c r="F25" i="22"/>
  <c r="G25" i="22"/>
  <c r="H25" i="22"/>
  <c r="I25" i="22"/>
  <c r="J25" i="22"/>
  <c r="K25" i="22"/>
  <c r="L25" i="22"/>
  <c r="D3" i="22"/>
  <c r="E3" i="22"/>
  <c r="F3" i="22"/>
  <c r="G3" i="22"/>
  <c r="H3" i="22"/>
  <c r="I3" i="22"/>
  <c r="J3" i="22"/>
  <c r="K3" i="22"/>
  <c r="L3" i="22"/>
  <c r="C3" i="22"/>
  <c r="B3" i="22"/>
  <c r="O57" i="22"/>
  <c r="M57" i="22" s="1"/>
  <c r="N57" i="22"/>
  <c r="Q57" i="22" s="1"/>
  <c r="O56" i="22"/>
  <c r="N56" i="22"/>
  <c r="Q56" i="22" s="1"/>
  <c r="O55" i="22"/>
  <c r="M55" i="22" s="1"/>
  <c r="N55" i="22"/>
  <c r="O54" i="22"/>
  <c r="Q54" i="22" s="1"/>
  <c r="N54" i="22"/>
  <c r="P54" i="22" s="1"/>
  <c r="O53" i="22"/>
  <c r="M53" i="22" s="1"/>
  <c r="N53" i="22"/>
  <c r="Q53" i="22" s="1"/>
  <c r="O52" i="22"/>
  <c r="N52" i="22"/>
  <c r="Q52" i="22" s="1"/>
  <c r="O51" i="22"/>
  <c r="M51" i="22" s="1"/>
  <c r="N51" i="22"/>
  <c r="O50" i="22"/>
  <c r="Q50" i="22" s="1"/>
  <c r="N50" i="22"/>
  <c r="P50" i="22" s="1"/>
  <c r="O49" i="22"/>
  <c r="M49" i="22" s="1"/>
  <c r="N49" i="22"/>
  <c r="Q49" i="22" s="1"/>
  <c r="O48" i="22"/>
  <c r="N48" i="22"/>
  <c r="Q48" i="22" s="1"/>
  <c r="O47" i="22"/>
  <c r="M47" i="22" s="1"/>
  <c r="N47" i="22"/>
  <c r="O46" i="22"/>
  <c r="Q46" i="22" s="1"/>
  <c r="N46" i="22"/>
  <c r="P46" i="22" s="1"/>
  <c r="O45" i="22"/>
  <c r="M45" i="22" s="1"/>
  <c r="N45" i="22"/>
  <c r="Q45" i="22" s="1"/>
  <c r="O44" i="22"/>
  <c r="N44" i="22"/>
  <c r="Q44" i="22" s="1"/>
  <c r="O43" i="22"/>
  <c r="M43" i="22" s="1"/>
  <c r="N43" i="22"/>
  <c r="O42" i="22"/>
  <c r="Q42" i="22" s="1"/>
  <c r="N42" i="22"/>
  <c r="P42" i="22" s="1"/>
  <c r="O41" i="22"/>
  <c r="M41" i="22" s="1"/>
  <c r="N41" i="22"/>
  <c r="Q41" i="22" s="1"/>
  <c r="O40" i="22"/>
  <c r="N40" i="22"/>
  <c r="Q40" i="22" s="1"/>
  <c r="O39" i="22"/>
  <c r="M39" i="22" s="1"/>
  <c r="N39" i="22"/>
  <c r="O38" i="22"/>
  <c r="Q38" i="22" s="1"/>
  <c r="N38" i="22"/>
  <c r="P38" i="22" s="1"/>
  <c r="O37" i="22"/>
  <c r="M37" i="22" s="1"/>
  <c r="N37" i="22"/>
  <c r="Q37" i="22" s="1"/>
  <c r="O36" i="22"/>
  <c r="N36" i="22"/>
  <c r="Q36" i="22" s="1"/>
  <c r="O35" i="22"/>
  <c r="M35" i="22" s="1"/>
  <c r="N35" i="22"/>
  <c r="O25" i="22"/>
  <c r="O24" i="22"/>
  <c r="N23" i="22"/>
  <c r="O21" i="22"/>
  <c r="O20" i="22"/>
  <c r="N19" i="22"/>
  <c r="O17" i="22"/>
  <c r="O16" i="22"/>
  <c r="N15" i="22"/>
  <c r="O13" i="22"/>
  <c r="O12" i="22"/>
  <c r="N11" i="22"/>
  <c r="O9" i="22"/>
  <c r="O8" i="22"/>
  <c r="N7" i="22"/>
  <c r="O5" i="22"/>
  <c r="O4" i="22"/>
  <c r="AD180" i="24" l="1"/>
  <c r="P175" i="24"/>
  <c r="O179" i="24"/>
  <c r="P146" i="24"/>
  <c r="AE140" i="24"/>
  <c r="AD201" i="24"/>
  <c r="P126" i="24"/>
  <c r="AE132" i="24"/>
  <c r="AD148" i="24"/>
  <c r="AD190" i="24"/>
  <c r="AD163" i="24"/>
  <c r="O125" i="24"/>
  <c r="P184" i="24"/>
  <c r="O135" i="24"/>
  <c r="AD145" i="24"/>
  <c r="AE165" i="24"/>
  <c r="O190" i="24"/>
  <c r="AE193" i="24"/>
  <c r="AD161" i="24"/>
  <c r="P196" i="24"/>
  <c r="O166" i="24"/>
  <c r="AE179" i="24"/>
  <c r="AE126" i="24"/>
  <c r="O159" i="24"/>
  <c r="AE139" i="24"/>
  <c r="O151" i="24"/>
  <c r="AD189" i="24"/>
  <c r="AD172" i="24"/>
  <c r="AE186" i="24"/>
  <c r="P124" i="24"/>
  <c r="AE120" i="24"/>
  <c r="AD130" i="24"/>
  <c r="O118" i="24"/>
  <c r="P194" i="24"/>
  <c r="O145" i="24"/>
  <c r="P169" i="24"/>
  <c r="P183" i="24"/>
  <c r="P117" i="24"/>
  <c r="P136" i="24"/>
  <c r="AE119" i="24"/>
  <c r="P144" i="24"/>
  <c r="N25" i="22"/>
  <c r="P25" i="22" s="1"/>
  <c r="N24" i="22"/>
  <c r="O23" i="22"/>
  <c r="O22" i="22"/>
  <c r="N21" i="22"/>
  <c r="P21" i="22" s="1"/>
  <c r="N20" i="22"/>
  <c r="O19" i="22"/>
  <c r="O18" i="22"/>
  <c r="N17" i="22"/>
  <c r="P17" i="22" s="1"/>
  <c r="N16" i="22"/>
  <c r="O15" i="22"/>
  <c r="O14" i="22"/>
  <c r="N13" i="22"/>
  <c r="P13" i="22" s="1"/>
  <c r="N12" i="22"/>
  <c r="O11" i="22"/>
  <c r="O10" i="22"/>
  <c r="N9" i="22"/>
  <c r="P9" i="22" s="1"/>
  <c r="N8" i="22"/>
  <c r="O7" i="22"/>
  <c r="O6" i="22"/>
  <c r="N5" i="22"/>
  <c r="P5" i="22" s="1"/>
  <c r="N4" i="22"/>
  <c r="P145" i="24"/>
  <c r="O134" i="24"/>
  <c r="AD155" i="24"/>
  <c r="O167" i="24"/>
  <c r="AE150" i="24"/>
  <c r="AE158" i="24"/>
  <c r="AE173" i="24"/>
  <c r="AE182" i="24"/>
  <c r="P115" i="24"/>
  <c r="P157" i="24"/>
  <c r="AC49" i="23"/>
  <c r="AD49" i="23"/>
  <c r="AC41" i="23"/>
  <c r="AD41" i="23"/>
  <c r="Z13" i="23"/>
  <c r="AD20" i="23"/>
  <c r="AD48" i="23"/>
  <c r="Z59" i="23"/>
  <c r="Z21" i="23"/>
  <c r="AC46" i="23"/>
  <c r="AD46" i="23"/>
  <c r="AD54" i="23"/>
  <c r="AC54" i="23"/>
  <c r="Z4" i="23"/>
  <c r="AD53" i="23"/>
  <c r="AC38" i="23"/>
  <c r="AD38" i="23"/>
  <c r="Z9" i="23"/>
  <c r="AD9" i="23"/>
  <c r="AC9" i="23"/>
  <c r="M24" i="22"/>
  <c r="P37" i="22"/>
  <c r="P41" i="22"/>
  <c r="P45" i="22"/>
  <c r="P49" i="22"/>
  <c r="P53" i="22"/>
  <c r="P57" i="22"/>
  <c r="O201" i="24"/>
  <c r="P148" i="24"/>
  <c r="P160" i="24"/>
  <c r="AD127" i="24"/>
  <c r="O123" i="24"/>
  <c r="AD174" i="24"/>
  <c r="AD183" i="24"/>
  <c r="AC20" i="23"/>
  <c r="AD23" i="23"/>
  <c r="AC4" i="23"/>
  <c r="AD4" i="23"/>
  <c r="Z41" i="23"/>
  <c r="AC57" i="23"/>
  <c r="AD57" i="23"/>
  <c r="Z11" i="23"/>
  <c r="Z22" i="23"/>
  <c r="Q35" i="22"/>
  <c r="Q39" i="22"/>
  <c r="Q43" i="22"/>
  <c r="Q47" i="22"/>
  <c r="Q51" i="22"/>
  <c r="Q55" i="22"/>
  <c r="AD162" i="24"/>
  <c r="P137" i="24"/>
  <c r="AD170" i="24"/>
  <c r="AE198" i="24"/>
  <c r="Z51" i="23"/>
  <c r="Z17" i="23"/>
  <c r="AD17" i="23"/>
  <c r="AC17" i="23"/>
  <c r="AD18" i="23"/>
  <c r="AD42" i="23"/>
  <c r="AC42" i="23"/>
  <c r="AD50" i="23"/>
  <c r="AC50" i="23"/>
  <c r="Z45" i="23"/>
  <c r="Z3" i="23"/>
  <c r="AD5" i="23"/>
  <c r="Z15" i="23"/>
  <c r="Z8" i="23"/>
  <c r="Z40" i="23"/>
  <c r="M8" i="22"/>
  <c r="O164" i="24"/>
  <c r="AD195" i="24"/>
  <c r="P192" i="24"/>
  <c r="AE157" i="24"/>
  <c r="AE181" i="24"/>
  <c r="O139" i="24"/>
  <c r="P171" i="24"/>
  <c r="AD125" i="24"/>
  <c r="Z56" i="23"/>
  <c r="Z16" i="23"/>
  <c r="AC39" i="23"/>
  <c r="AD47" i="23"/>
  <c r="AD52" i="23"/>
  <c r="AC55" i="23"/>
  <c r="AC19" i="23"/>
  <c r="Z42" i="23"/>
  <c r="Z50" i="23"/>
  <c r="AD58" i="23"/>
  <c r="AC58" i="23"/>
  <c r="Z49" i="23"/>
  <c r="AD60" i="23"/>
  <c r="Z7" i="23"/>
  <c r="Z25" i="23"/>
  <c r="AC12" i="23"/>
  <c r="AD12" i="23"/>
  <c r="Z44" i="23"/>
  <c r="AD194" i="24"/>
  <c r="AE154" i="24"/>
  <c r="AD200" i="24"/>
  <c r="AD181" i="24"/>
  <c r="AD132" i="24"/>
  <c r="O157" i="24"/>
  <c r="AE134" i="24"/>
  <c r="O133" i="24"/>
  <c r="O202" i="24"/>
  <c r="AD131" i="24"/>
  <c r="O171" i="24"/>
  <c r="P170" i="24"/>
  <c r="O148" i="24"/>
  <c r="O174" i="24"/>
  <c r="P151" i="24"/>
  <c r="AD142" i="24"/>
  <c r="AD157" i="24"/>
  <c r="AD123" i="24"/>
  <c r="P159" i="24"/>
  <c r="O163" i="24"/>
  <c r="AE189" i="24"/>
  <c r="O127" i="24"/>
  <c r="O191" i="24"/>
  <c r="AD199" i="24"/>
  <c r="AE155" i="24"/>
  <c r="O129" i="24"/>
  <c r="P177" i="24"/>
  <c r="AE115" i="24"/>
  <c r="AE117" i="24"/>
  <c r="AD141" i="24"/>
  <c r="AD175" i="24"/>
  <c r="O186" i="24"/>
  <c r="AE127" i="24"/>
  <c r="AD158" i="24"/>
  <c r="P158" i="24"/>
  <c r="P199" i="24"/>
  <c r="AE178" i="24"/>
  <c r="P172" i="24"/>
  <c r="P164" i="24"/>
  <c r="AD188" i="24"/>
  <c r="AD156" i="24"/>
  <c r="AD198" i="24"/>
  <c r="AD179" i="24"/>
  <c r="AE168" i="24"/>
  <c r="AD144" i="24"/>
  <c r="AD202" i="24"/>
  <c r="O137" i="24"/>
  <c r="P139" i="24"/>
  <c r="AD153" i="24"/>
  <c r="AE125" i="24"/>
  <c r="AE170" i="24"/>
  <c r="O193" i="24"/>
  <c r="P128" i="24"/>
  <c r="AE149" i="24"/>
  <c r="P162" i="24"/>
  <c r="P156" i="24"/>
  <c r="AE133" i="24"/>
  <c r="AD119" i="24"/>
  <c r="P134" i="24"/>
  <c r="P198" i="24"/>
  <c r="AE130" i="24"/>
  <c r="O156" i="24"/>
  <c r="P180" i="24"/>
  <c r="O141" i="24"/>
  <c r="P201" i="24"/>
  <c r="O192" i="24"/>
  <c r="O126" i="24"/>
  <c r="P129" i="24"/>
  <c r="P193" i="24"/>
  <c r="O132" i="24"/>
  <c r="P118" i="24"/>
  <c r="O180" i="24"/>
  <c r="P140" i="24"/>
  <c r="O172" i="24"/>
  <c r="AD203" i="24"/>
  <c r="AE146" i="24"/>
  <c r="AD178" i="24"/>
  <c r="AE169" i="24"/>
  <c r="AD154" i="24"/>
  <c r="AE177" i="24"/>
  <c r="AE201" i="24"/>
  <c r="AD114" i="24"/>
  <c r="P114" i="24"/>
  <c r="O114" i="24"/>
  <c r="Q24" i="22"/>
  <c r="P24" i="22"/>
  <c r="Q20" i="22"/>
  <c r="P20" i="22"/>
  <c r="Q16" i="22"/>
  <c r="P16" i="22"/>
  <c r="Q12" i="22"/>
  <c r="P12" i="22"/>
  <c r="Q8" i="22"/>
  <c r="P8" i="22"/>
  <c r="M4" i="22"/>
  <c r="M6" i="22"/>
  <c r="Q4" i="22"/>
  <c r="P4" i="22"/>
  <c r="M20" i="22"/>
  <c r="M16" i="22"/>
  <c r="M12" i="22"/>
  <c r="Q7" i="22"/>
  <c r="Q13" i="22"/>
  <c r="Q15" i="22"/>
  <c r="Q23" i="22"/>
  <c r="Q5" i="22"/>
  <c r="Q9" i="22"/>
  <c r="Q11" i="22"/>
  <c r="Q19" i="22"/>
  <c r="Q25" i="22"/>
  <c r="N6" i="22"/>
  <c r="Q6" i="22" s="1"/>
  <c r="N10" i="22"/>
  <c r="Q10" i="22" s="1"/>
  <c r="N14" i="22"/>
  <c r="Q14" i="22" s="1"/>
  <c r="N18" i="22"/>
  <c r="Q18" i="22" s="1"/>
  <c r="N22" i="22"/>
  <c r="Q22" i="22" s="1"/>
  <c r="Q17" i="22"/>
  <c r="Q21" i="22"/>
  <c r="O3" i="22"/>
  <c r="M3" i="22" s="1"/>
  <c r="N3" i="22"/>
  <c r="M5" i="22"/>
  <c r="M9" i="22"/>
  <c r="M13" i="22"/>
  <c r="M17" i="22"/>
  <c r="M21" i="22"/>
  <c r="M25" i="22"/>
  <c r="P35" i="22"/>
  <c r="M38" i="22"/>
  <c r="P39" i="22"/>
  <c r="M42" i="22"/>
  <c r="P43" i="22"/>
  <c r="M46" i="22"/>
  <c r="P47" i="22"/>
  <c r="M50" i="22"/>
  <c r="P51" i="22"/>
  <c r="M54" i="22"/>
  <c r="P55" i="22"/>
  <c r="P7" i="22"/>
  <c r="P11" i="22"/>
  <c r="P15" i="22"/>
  <c r="P19" i="22"/>
  <c r="P23" i="22"/>
  <c r="P36" i="22"/>
  <c r="P40" i="22"/>
  <c r="P44" i="22"/>
  <c r="P48" i="22"/>
  <c r="P52" i="22"/>
  <c r="P56" i="22"/>
  <c r="M7" i="22"/>
  <c r="M11" i="22"/>
  <c r="M15" i="22"/>
  <c r="M19" i="22"/>
  <c r="M23" i="22"/>
  <c r="M36" i="22"/>
  <c r="M40" i="22"/>
  <c r="M44" i="22"/>
  <c r="M48" i="22"/>
  <c r="M52" i="22"/>
  <c r="M56" i="22"/>
  <c r="O57" i="21"/>
  <c r="M57" i="21" s="1"/>
  <c r="N57" i="21"/>
  <c r="O56" i="21"/>
  <c r="M56" i="21" s="1"/>
  <c r="N56" i="21"/>
  <c r="O55" i="21"/>
  <c r="M55" i="21" s="1"/>
  <c r="N55" i="21"/>
  <c r="O54" i="21"/>
  <c r="M54" i="21" s="1"/>
  <c r="N54" i="21"/>
  <c r="O53" i="21"/>
  <c r="M53" i="21" s="1"/>
  <c r="N53" i="21"/>
  <c r="O52" i="21"/>
  <c r="M52" i="21" s="1"/>
  <c r="N52" i="21"/>
  <c r="O51" i="21"/>
  <c r="M51" i="21" s="1"/>
  <c r="N51" i="21"/>
  <c r="O50" i="21"/>
  <c r="M50" i="21" s="1"/>
  <c r="N50" i="21"/>
  <c r="O49" i="21"/>
  <c r="M49" i="21" s="1"/>
  <c r="N49" i="21"/>
  <c r="O48" i="21"/>
  <c r="M48" i="21" s="1"/>
  <c r="N48" i="21"/>
  <c r="O47" i="21"/>
  <c r="M47" i="21" s="1"/>
  <c r="N47" i="21"/>
  <c r="O46" i="21"/>
  <c r="M46" i="21" s="1"/>
  <c r="N46" i="21"/>
  <c r="O45" i="21"/>
  <c r="M45" i="21" s="1"/>
  <c r="N45" i="21"/>
  <c r="O44" i="21"/>
  <c r="M44" i="21" s="1"/>
  <c r="N44" i="21"/>
  <c r="O43" i="21"/>
  <c r="M43" i="21" s="1"/>
  <c r="N43" i="21"/>
  <c r="O42" i="21"/>
  <c r="M42" i="21" s="1"/>
  <c r="N42" i="21"/>
  <c r="O41" i="21"/>
  <c r="M41" i="21" s="1"/>
  <c r="N41" i="21"/>
  <c r="O40" i="21"/>
  <c r="M40" i="21" s="1"/>
  <c r="N40" i="21"/>
  <c r="O39" i="21"/>
  <c r="M39" i="21" s="1"/>
  <c r="N39" i="21"/>
  <c r="O38" i="21"/>
  <c r="M38" i="21" s="1"/>
  <c r="N38" i="21"/>
  <c r="O37" i="21"/>
  <c r="M37" i="21" s="1"/>
  <c r="N37" i="21"/>
  <c r="O36" i="21"/>
  <c r="M36" i="21" s="1"/>
  <c r="N36" i="21"/>
  <c r="O35" i="21"/>
  <c r="M35" i="21" s="1"/>
  <c r="N35" i="21"/>
  <c r="O4" i="21"/>
  <c r="M4" i="21" s="1"/>
  <c r="O5" i="21"/>
  <c r="O6" i="21"/>
  <c r="M6" i="21" s="1"/>
  <c r="O7" i="21"/>
  <c r="O8" i="21"/>
  <c r="M8" i="21" s="1"/>
  <c r="O9" i="21"/>
  <c r="O10" i="21"/>
  <c r="M10" i="21" s="1"/>
  <c r="O11" i="21"/>
  <c r="O12" i="21"/>
  <c r="M12" i="21" s="1"/>
  <c r="O13" i="21"/>
  <c r="O14" i="21"/>
  <c r="M14" i="21" s="1"/>
  <c r="O15" i="21"/>
  <c r="O16" i="21"/>
  <c r="M16" i="21" s="1"/>
  <c r="O17" i="21"/>
  <c r="O18" i="21"/>
  <c r="M18" i="21" s="1"/>
  <c r="O19" i="21"/>
  <c r="O20" i="21"/>
  <c r="M20" i="21" s="1"/>
  <c r="O21" i="21"/>
  <c r="O22" i="21"/>
  <c r="M22" i="21" s="1"/>
  <c r="O23" i="21"/>
  <c r="O24" i="21"/>
  <c r="M24" i="21" s="1"/>
  <c r="O25" i="21"/>
  <c r="O3" i="21"/>
  <c r="M3" i="21" s="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3" i="21"/>
  <c r="Q36" i="21" l="1"/>
  <c r="Q38" i="21"/>
  <c r="Q40" i="21"/>
  <c r="Q42" i="21"/>
  <c r="Q44" i="21"/>
  <c r="Q46" i="21"/>
  <c r="Q48" i="21"/>
  <c r="Q50" i="21"/>
  <c r="Q52" i="21"/>
  <c r="Q54" i="21"/>
  <c r="Q56" i="21"/>
  <c r="P18" i="22"/>
  <c r="P35" i="21"/>
  <c r="P37" i="21"/>
  <c r="P39" i="21"/>
  <c r="P41" i="21"/>
  <c r="P43" i="21"/>
  <c r="P45" i="21"/>
  <c r="P47" i="21"/>
  <c r="P49" i="21"/>
  <c r="P51" i="21"/>
  <c r="P53" i="21"/>
  <c r="P55" i="21"/>
  <c r="P57" i="21"/>
  <c r="P3" i="22"/>
  <c r="P14" i="22"/>
  <c r="M10" i="22"/>
  <c r="P10" i="22"/>
  <c r="M18" i="22"/>
  <c r="M22" i="22"/>
  <c r="P22" i="22"/>
  <c r="P6" i="22"/>
  <c r="M14" i="22"/>
  <c r="Q3" i="22"/>
  <c r="P21" i="21"/>
  <c r="Q21" i="21"/>
  <c r="P9" i="21"/>
  <c r="Q9" i="21"/>
  <c r="Q35" i="21"/>
  <c r="P56" i="21"/>
  <c r="P54" i="21"/>
  <c r="P52" i="21"/>
  <c r="P50" i="21"/>
  <c r="P48" i="21"/>
  <c r="P46" i="21"/>
  <c r="P44" i="21"/>
  <c r="P42" i="21"/>
  <c r="P40" i="21"/>
  <c r="P38" i="21"/>
  <c r="P36" i="21"/>
  <c r="P23" i="21"/>
  <c r="Q23" i="21"/>
  <c r="P15" i="21"/>
  <c r="Q15" i="21"/>
  <c r="P25" i="21"/>
  <c r="Q25" i="21"/>
  <c r="P17" i="21"/>
  <c r="Q17" i="21"/>
  <c r="P13" i="21"/>
  <c r="Q13" i="21"/>
  <c r="P5" i="21"/>
  <c r="Q5" i="21"/>
  <c r="P24" i="21"/>
  <c r="Q24" i="21"/>
  <c r="P20" i="21"/>
  <c r="Q20" i="21"/>
  <c r="P16" i="21"/>
  <c r="Q16" i="21"/>
  <c r="P12" i="21"/>
  <c r="Q12" i="21"/>
  <c r="P8" i="21"/>
  <c r="Q8" i="21"/>
  <c r="P4" i="21"/>
  <c r="Q4" i="21"/>
  <c r="M23" i="21"/>
  <c r="M19" i="21"/>
  <c r="M15" i="21"/>
  <c r="M11" i="21"/>
  <c r="M7" i="21"/>
  <c r="Q57" i="21"/>
  <c r="Q55" i="21"/>
  <c r="Q53" i="21"/>
  <c r="Q51" i="21"/>
  <c r="Q49" i="21"/>
  <c r="Q47" i="21"/>
  <c r="Q45" i="21"/>
  <c r="Q43" i="21"/>
  <c r="Q41" i="21"/>
  <c r="Q39" i="21"/>
  <c r="Q37" i="21"/>
  <c r="P19" i="21"/>
  <c r="Q19" i="21"/>
  <c r="P11" i="21"/>
  <c r="Q11" i="21"/>
  <c r="P7" i="21"/>
  <c r="Q7" i="21"/>
  <c r="P3" i="21"/>
  <c r="Q3" i="21"/>
  <c r="P22" i="21"/>
  <c r="Q22" i="21"/>
  <c r="P18" i="21"/>
  <c r="Q18" i="21"/>
  <c r="P14" i="21"/>
  <c r="Q14" i="21"/>
  <c r="P10" i="21"/>
  <c r="Q10" i="21"/>
  <c r="P6" i="21"/>
  <c r="Q6" i="21"/>
  <c r="M25" i="21"/>
  <c r="M21" i="21"/>
  <c r="M17" i="21"/>
  <c r="M13" i="21"/>
  <c r="M9" i="21"/>
  <c r="M5" i="21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5" i="19"/>
  <c r="AB66" i="19"/>
  <c r="AB67" i="19"/>
  <c r="AB68" i="19"/>
  <c r="AB69" i="19"/>
  <c r="AB70" i="19"/>
  <c r="AB71" i="19"/>
  <c r="AB72" i="19"/>
  <c r="AB73" i="19"/>
  <c r="AB74" i="19"/>
  <c r="AB75" i="19"/>
  <c r="AB76" i="19"/>
  <c r="AB77" i="19"/>
  <c r="AB78" i="19"/>
  <c r="AB79" i="19"/>
  <c r="AB80" i="19"/>
  <c r="AB81" i="19"/>
  <c r="AB82" i="19"/>
  <c r="AB83" i="19"/>
  <c r="AB84" i="19"/>
  <c r="AB85" i="19"/>
  <c r="AB86" i="19"/>
  <c r="AB87" i="19"/>
  <c r="AB88" i="19"/>
  <c r="AB89" i="19"/>
  <c r="AB90" i="19"/>
  <c r="AB91" i="19"/>
  <c r="AB92" i="19"/>
  <c r="AB93" i="19"/>
  <c r="AB94" i="19"/>
  <c r="AB95" i="19"/>
  <c r="AB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61" i="19"/>
  <c r="S62" i="19"/>
  <c r="S63" i="19"/>
  <c r="S64" i="19"/>
  <c r="S65" i="19"/>
  <c r="S66" i="19"/>
  <c r="S67" i="19"/>
  <c r="S68" i="19"/>
  <c r="S69" i="19"/>
  <c r="S70" i="19"/>
  <c r="S71" i="19"/>
  <c r="S72" i="19"/>
  <c r="S73" i="19"/>
  <c r="S74" i="19"/>
  <c r="S75" i="19"/>
  <c r="S76" i="19"/>
  <c r="S77" i="19"/>
  <c r="S78" i="19"/>
  <c r="S79" i="19"/>
  <c r="S80" i="19"/>
  <c r="S81" i="19"/>
  <c r="S82" i="19"/>
  <c r="S83" i="19"/>
  <c r="S84" i="19"/>
  <c r="S85" i="19"/>
  <c r="S86" i="19"/>
  <c r="S87" i="19"/>
  <c r="S88" i="19"/>
  <c r="S89" i="19"/>
  <c r="S90" i="19"/>
  <c r="S91" i="19"/>
  <c r="S92" i="19"/>
  <c r="S93" i="19"/>
  <c r="S94" i="19"/>
  <c r="S95" i="19"/>
  <c r="S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" i="19"/>
  <c r="AT12" i="14"/>
  <c r="AT13" i="14"/>
  <c r="AT14" i="14"/>
  <c r="AT15" i="14"/>
  <c r="AT16" i="14"/>
  <c r="AT17" i="14"/>
  <c r="AT18" i="14"/>
  <c r="AT19" i="14"/>
  <c r="AT20" i="14"/>
  <c r="AT21" i="14"/>
  <c r="AT22" i="14"/>
  <c r="AT23" i="14"/>
  <c r="AT24" i="14"/>
  <c r="AT25" i="14"/>
  <c r="AT26" i="14"/>
  <c r="AT27" i="14"/>
  <c r="AT28" i="14"/>
  <c r="AT29" i="14"/>
  <c r="AT30" i="14"/>
  <c r="AT31" i="14"/>
  <c r="AT32" i="14"/>
  <c r="AT33" i="14"/>
  <c r="AT34" i="14"/>
  <c r="AT35" i="14"/>
  <c r="AT36" i="14"/>
  <c r="AT37" i="14"/>
  <c r="AT38" i="14"/>
  <c r="AT39" i="14"/>
  <c r="AT40" i="14"/>
  <c r="AT41" i="14"/>
  <c r="AT42" i="14"/>
  <c r="AT43" i="14"/>
  <c r="AT44" i="14"/>
  <c r="AT45" i="14"/>
  <c r="AT46" i="14"/>
  <c r="AT47" i="14"/>
  <c r="AT48" i="14"/>
  <c r="AT49" i="14"/>
  <c r="AT50" i="14"/>
  <c r="AT51" i="14"/>
  <c r="AT52" i="14"/>
  <c r="AT53" i="14"/>
  <c r="AT54" i="14"/>
  <c r="AT55" i="14"/>
  <c r="AT56" i="14"/>
  <c r="AT57" i="14"/>
  <c r="AT58" i="14"/>
  <c r="AT59" i="14"/>
  <c r="AT60" i="14"/>
  <c r="AT61" i="14"/>
  <c r="AT62" i="14"/>
  <c r="AT63" i="14"/>
  <c r="AT64" i="14"/>
  <c r="AT65" i="14"/>
  <c r="AT66" i="14"/>
  <c r="AT67" i="14"/>
  <c r="AT68" i="14"/>
  <c r="AT69" i="14"/>
  <c r="AT70" i="14"/>
  <c r="AT71" i="14"/>
  <c r="AT72" i="14"/>
  <c r="AT73" i="14"/>
  <c r="AT74" i="14"/>
  <c r="AT75" i="14"/>
  <c r="AT76" i="14"/>
  <c r="AT77" i="14"/>
  <c r="AT78" i="14"/>
  <c r="AT79" i="14"/>
  <c r="AT80" i="14"/>
  <c r="AT81" i="14"/>
  <c r="AT82" i="14"/>
  <c r="AT83" i="14"/>
  <c r="AT84" i="14"/>
  <c r="AT85" i="14"/>
  <c r="AT86" i="14"/>
  <c r="AT87" i="14"/>
  <c r="AT88" i="14"/>
  <c r="AT89" i="14"/>
  <c r="AT90" i="14"/>
  <c r="AT91" i="14"/>
  <c r="AT92" i="14"/>
  <c r="AT93" i="14"/>
  <c r="AT94" i="14"/>
  <c r="AT95" i="14"/>
  <c r="AT96" i="14"/>
  <c r="AT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P36" i="14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P81" i="14"/>
  <c r="AP82" i="14"/>
  <c r="AP83" i="14"/>
  <c r="AP84" i="14"/>
  <c r="AP85" i="14"/>
  <c r="AP86" i="14"/>
  <c r="AP87" i="14"/>
  <c r="AP88" i="14"/>
  <c r="AP89" i="14"/>
  <c r="AP90" i="14"/>
  <c r="AP91" i="14"/>
  <c r="AP92" i="14"/>
  <c r="AP93" i="14"/>
  <c r="AP94" i="14"/>
  <c r="AP95" i="14"/>
  <c r="AP96" i="14"/>
  <c r="AP11" i="14"/>
  <c r="AL12" i="14"/>
  <c r="AL13" i="14"/>
  <c r="AL14" i="14"/>
  <c r="AL15" i="14"/>
  <c r="AL16" i="14"/>
  <c r="AL17" i="14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33" i="14"/>
  <c r="AL34" i="14"/>
  <c r="AL35" i="14"/>
  <c r="AL36" i="14"/>
  <c r="AL37" i="14"/>
  <c r="AL38" i="14"/>
  <c r="AL39" i="14"/>
  <c r="AL40" i="14"/>
  <c r="AL41" i="14"/>
  <c r="AL42" i="14"/>
  <c r="AL43" i="14"/>
  <c r="AL44" i="14"/>
  <c r="AL45" i="14"/>
  <c r="AL46" i="14"/>
  <c r="AL47" i="14"/>
  <c r="AL48" i="14"/>
  <c r="AL49" i="14"/>
  <c r="AL50" i="14"/>
  <c r="AL51" i="14"/>
  <c r="AL52" i="14"/>
  <c r="AL53" i="14"/>
  <c r="AL54" i="14"/>
  <c r="AL55" i="14"/>
  <c r="AL56" i="14"/>
  <c r="AL57" i="14"/>
  <c r="AL58" i="14"/>
  <c r="AL59" i="14"/>
  <c r="AL60" i="14"/>
  <c r="AL61" i="14"/>
  <c r="AL62" i="14"/>
  <c r="AL63" i="14"/>
  <c r="AL64" i="14"/>
  <c r="AL65" i="14"/>
  <c r="AL66" i="14"/>
  <c r="AL67" i="14"/>
  <c r="AL68" i="14"/>
  <c r="AL69" i="14"/>
  <c r="AL70" i="14"/>
  <c r="AL71" i="14"/>
  <c r="AL72" i="14"/>
  <c r="AL73" i="14"/>
  <c r="AL74" i="14"/>
  <c r="AL75" i="14"/>
  <c r="AL76" i="14"/>
  <c r="AL77" i="14"/>
  <c r="AL78" i="14"/>
  <c r="AL79" i="14"/>
  <c r="AL80" i="14"/>
  <c r="AL81" i="14"/>
  <c r="AL82" i="14"/>
  <c r="AL83" i="14"/>
  <c r="AL84" i="14"/>
  <c r="AL85" i="14"/>
  <c r="AL86" i="14"/>
  <c r="AL87" i="14"/>
  <c r="AL88" i="14"/>
  <c r="AL89" i="14"/>
  <c r="AL90" i="14"/>
  <c r="AL91" i="14"/>
  <c r="AL92" i="14"/>
  <c r="AL93" i="14"/>
  <c r="AL94" i="14"/>
  <c r="AL95" i="14"/>
  <c r="AL96" i="14"/>
  <c r="AL11" i="14"/>
  <c r="AL10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40" i="14"/>
  <c r="AH41" i="14"/>
  <c r="AH42" i="14"/>
  <c r="AH43" i="14"/>
  <c r="AH44" i="14"/>
  <c r="AH45" i="14"/>
  <c r="AH46" i="14"/>
  <c r="AH47" i="14"/>
  <c r="AH48" i="14"/>
  <c r="AH49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64" i="14"/>
  <c r="AH65" i="14"/>
  <c r="AH66" i="14"/>
  <c r="AH67" i="14"/>
  <c r="AH68" i="14"/>
  <c r="AH69" i="14"/>
  <c r="AH70" i="14"/>
  <c r="AH71" i="14"/>
  <c r="AH72" i="14"/>
  <c r="AH73" i="14"/>
  <c r="AH74" i="14"/>
  <c r="AH75" i="14"/>
  <c r="AH76" i="14"/>
  <c r="AH77" i="14"/>
  <c r="AH78" i="14"/>
  <c r="AH79" i="14"/>
  <c r="AH80" i="14"/>
  <c r="AH81" i="14"/>
  <c r="AH82" i="14"/>
  <c r="AH83" i="14"/>
  <c r="AH84" i="14"/>
  <c r="AH85" i="14"/>
  <c r="AH86" i="14"/>
  <c r="AH87" i="14"/>
  <c r="AH88" i="14"/>
  <c r="AH89" i="14"/>
  <c r="AH90" i="14"/>
  <c r="AH91" i="14"/>
  <c r="AH92" i="14"/>
  <c r="AH93" i="14"/>
  <c r="AH94" i="14"/>
  <c r="AH95" i="14"/>
  <c r="AH96" i="14"/>
  <c r="AH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D30" i="14"/>
  <c r="AD31" i="14"/>
  <c r="AD32" i="14"/>
  <c r="AD33" i="14"/>
  <c r="AD34" i="14"/>
  <c r="AD35" i="14"/>
  <c r="AD36" i="14"/>
  <c r="AD37" i="14"/>
  <c r="AD38" i="14"/>
  <c r="AD39" i="14"/>
  <c r="AD40" i="14"/>
  <c r="AD41" i="14"/>
  <c r="AD42" i="14"/>
  <c r="AD43" i="14"/>
  <c r="AD44" i="14"/>
  <c r="AD45" i="14"/>
  <c r="AD46" i="14"/>
  <c r="AD47" i="14"/>
  <c r="AD48" i="14"/>
  <c r="AD49" i="14"/>
  <c r="AD50" i="14"/>
  <c r="AD51" i="14"/>
  <c r="AD52" i="14"/>
  <c r="AD53" i="14"/>
  <c r="AD54" i="14"/>
  <c r="AD55" i="14"/>
  <c r="AD56" i="14"/>
  <c r="AD57" i="14"/>
  <c r="AD58" i="14"/>
  <c r="AD59" i="14"/>
  <c r="AD60" i="14"/>
  <c r="AD61" i="14"/>
  <c r="AD62" i="14"/>
  <c r="AD63" i="14"/>
  <c r="AD64" i="14"/>
  <c r="AD65" i="14"/>
  <c r="AD66" i="14"/>
  <c r="AD67" i="14"/>
  <c r="AD68" i="14"/>
  <c r="AD69" i="14"/>
  <c r="AD70" i="14"/>
  <c r="AD71" i="14"/>
  <c r="AD72" i="14"/>
  <c r="AD73" i="14"/>
  <c r="AD74" i="14"/>
  <c r="AD75" i="14"/>
  <c r="AD76" i="14"/>
  <c r="AD77" i="14"/>
  <c r="AD78" i="14"/>
  <c r="AD79" i="14"/>
  <c r="AD80" i="14"/>
  <c r="AD81" i="14"/>
  <c r="AD82" i="14"/>
  <c r="AD83" i="14"/>
  <c r="AD84" i="14"/>
  <c r="AD85" i="14"/>
  <c r="AD86" i="14"/>
  <c r="AD87" i="14"/>
  <c r="AD88" i="14"/>
  <c r="AD89" i="14"/>
  <c r="AD90" i="14"/>
  <c r="AD91" i="14"/>
  <c r="AD92" i="14"/>
  <c r="AD93" i="14"/>
  <c r="AD94" i="14"/>
  <c r="AD95" i="14"/>
  <c r="AD96" i="14"/>
  <c r="AD11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2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2" i="5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2" i="16"/>
  <c r="U11" i="8" l="1"/>
  <c r="U12" i="8"/>
  <c r="U13" i="8"/>
  <c r="U14" i="8"/>
  <c r="U15" i="8"/>
  <c r="U16" i="8"/>
  <c r="U17" i="8"/>
  <c r="U18" i="8"/>
  <c r="U10" i="8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9" i="7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9" i="12"/>
  <c r="E3" i="10" l="1"/>
  <c r="B3" i="10"/>
  <c r="G6" i="10"/>
  <c r="G7" i="10"/>
  <c r="G8" i="10"/>
  <c r="G9" i="10"/>
  <c r="G10" i="10"/>
  <c r="G11" i="10"/>
  <c r="G12" i="10"/>
  <c r="G13" i="10"/>
  <c r="G14" i="10"/>
  <c r="G15" i="10"/>
  <c r="G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5" i="10"/>
  <c r="D25" i="10" s="1"/>
  <c r="G25" i="10" l="1"/>
  <c r="D3" i="10"/>
  <c r="G3" i="10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9" i="7"/>
  <c r="S10" i="7"/>
  <c r="S11" i="7"/>
  <c r="S12" i="7"/>
  <c r="S13" i="7"/>
  <c r="S14" i="7"/>
  <c r="S15" i="7"/>
  <c r="S16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P18" i="8"/>
  <c r="P17" i="8"/>
  <c r="P16" i="8"/>
  <c r="P15" i="8"/>
  <c r="P14" i="8"/>
  <c r="P13" i="8"/>
  <c r="P12" i="8"/>
  <c r="P11" i="8"/>
  <c r="P10" i="8"/>
  <c r="C18" i="8"/>
  <c r="C17" i="8"/>
  <c r="C16" i="8"/>
  <c r="C15" i="8"/>
  <c r="C14" i="8"/>
  <c r="C13" i="8"/>
  <c r="C12" i="8"/>
  <c r="C11" i="8"/>
  <c r="C10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B2" i="6" l="1"/>
  <c r="B3" i="6"/>
  <c r="B4" i="6"/>
  <c r="Q4" i="6" s="1"/>
  <c r="B5" i="6"/>
  <c r="Q5" i="6" s="1"/>
  <c r="B6" i="6"/>
  <c r="Q6" i="6" s="1"/>
  <c r="B7" i="6"/>
  <c r="Q7" i="6" s="1"/>
  <c r="B8" i="6"/>
  <c r="Q8" i="6" s="1"/>
  <c r="B9" i="6"/>
  <c r="Q9" i="6" s="1"/>
  <c r="B10" i="6"/>
  <c r="Q10" i="6" s="1"/>
  <c r="B11" i="6"/>
  <c r="B12" i="6"/>
  <c r="B13" i="6"/>
  <c r="Q13" i="6" s="1"/>
  <c r="B14" i="6"/>
  <c r="Q14" i="6" s="1"/>
  <c r="B15" i="6"/>
  <c r="Q15" i="6" s="1"/>
  <c r="B16" i="6"/>
  <c r="Q16" i="6" s="1"/>
  <c r="B17" i="6"/>
  <c r="Q17" i="6" s="1"/>
  <c r="B18" i="6"/>
  <c r="B19" i="6"/>
  <c r="B20" i="6"/>
  <c r="Q20" i="6" s="1"/>
  <c r="B21" i="6"/>
  <c r="Q21" i="6" s="1"/>
  <c r="B22" i="6"/>
  <c r="Q22" i="6" s="1"/>
  <c r="B23" i="6"/>
  <c r="B24" i="6"/>
  <c r="Q24" i="6" s="1"/>
  <c r="B25" i="6"/>
  <c r="Q25" i="6" s="1"/>
  <c r="B26" i="6"/>
  <c r="Q26" i="6" s="1"/>
  <c r="B27" i="6"/>
  <c r="B28" i="6"/>
  <c r="Q28" i="6" s="1"/>
  <c r="B29" i="6"/>
  <c r="Q29" i="6" s="1"/>
  <c r="B30" i="6"/>
  <c r="Q30" i="6" s="1"/>
  <c r="B31" i="6"/>
  <c r="B32" i="6"/>
  <c r="Q32" i="6" s="1"/>
  <c r="B33" i="6"/>
  <c r="Q33" i="6" s="1"/>
  <c r="B34" i="6"/>
  <c r="B35" i="6"/>
  <c r="B36" i="6"/>
  <c r="Q36" i="6" s="1"/>
  <c r="B37" i="6"/>
  <c r="Q37" i="6" s="1"/>
  <c r="B38" i="6"/>
  <c r="Q38" i="6" s="1"/>
  <c r="B39" i="6"/>
  <c r="Q39" i="6" s="1"/>
  <c r="B40" i="6"/>
  <c r="Q40" i="6" s="1"/>
  <c r="B41" i="6"/>
  <c r="Q41" i="6" s="1"/>
  <c r="B42" i="6"/>
  <c r="Q42" i="6" s="1"/>
  <c r="B43" i="6"/>
  <c r="B44" i="6"/>
  <c r="Q44" i="6" s="1"/>
  <c r="B45" i="6"/>
  <c r="Q45" i="6" s="1"/>
  <c r="B46" i="6"/>
  <c r="Q46" i="6" s="1"/>
  <c r="B47" i="6"/>
  <c r="B48" i="6"/>
  <c r="Q48" i="6" s="1"/>
  <c r="B49" i="6"/>
  <c r="Q49" i="6" s="1"/>
  <c r="B50" i="6"/>
  <c r="B51" i="6"/>
  <c r="B52" i="6"/>
  <c r="B53" i="6"/>
  <c r="Q53" i="6" s="1"/>
  <c r="B54" i="6"/>
  <c r="Q54" i="6" s="1"/>
  <c r="B55" i="6"/>
  <c r="Q55" i="6" s="1"/>
  <c r="B56" i="6"/>
  <c r="Q56" i="6" s="1"/>
  <c r="B57" i="6"/>
  <c r="Q57" i="6" s="1"/>
  <c r="B58" i="6"/>
  <c r="Q58" i="6" s="1"/>
  <c r="B59" i="6"/>
  <c r="Q59" i="6" s="1"/>
  <c r="B60" i="6"/>
  <c r="Q60" i="6" s="1"/>
  <c r="B61" i="6"/>
  <c r="Q61" i="6" s="1"/>
  <c r="B62" i="6"/>
  <c r="Q62" i="6" s="1"/>
  <c r="B63" i="6"/>
  <c r="Q63" i="6" s="1"/>
  <c r="B64" i="6"/>
  <c r="Q64" i="6" s="1"/>
  <c r="B65" i="6"/>
  <c r="Q65" i="6" s="1"/>
  <c r="B67" i="6"/>
  <c r="B68" i="6"/>
  <c r="Q68" i="6" s="1"/>
  <c r="B69" i="6"/>
  <c r="Q69" i="6" s="1"/>
  <c r="B70" i="6"/>
  <c r="Q70" i="6" s="1"/>
  <c r="B71" i="6"/>
  <c r="Q71" i="6" s="1"/>
  <c r="B72" i="6"/>
  <c r="Q72" i="6" s="1"/>
  <c r="B73" i="6"/>
  <c r="Q73" i="6" s="1"/>
  <c r="B74" i="6"/>
  <c r="Q74" i="6" s="1"/>
  <c r="B75" i="6"/>
  <c r="Q75" i="6" s="1"/>
  <c r="B76" i="6"/>
  <c r="B77" i="6"/>
  <c r="Q77" i="6" s="1"/>
  <c r="B78" i="6"/>
  <c r="B79" i="6"/>
  <c r="Q79" i="6" s="1"/>
  <c r="B80" i="6"/>
  <c r="Q80" i="6" s="1"/>
  <c r="B81" i="6"/>
  <c r="Q81" i="6" s="1"/>
  <c r="B82" i="6"/>
  <c r="Q82" i="6" s="1"/>
  <c r="B83" i="6"/>
  <c r="Q83" i="6" s="1"/>
  <c r="B84" i="6"/>
  <c r="B85" i="6"/>
  <c r="Q85" i="6" s="1"/>
  <c r="B86" i="6"/>
  <c r="Q86" i="6" s="1"/>
  <c r="B87" i="6"/>
  <c r="Q87" i="6" s="1"/>
  <c r="B88" i="6"/>
  <c r="Q88" i="6" s="1"/>
  <c r="B89" i="6"/>
  <c r="Q89" i="6" s="1"/>
  <c r="B90" i="6"/>
  <c r="Q90" i="6" s="1"/>
  <c r="B91" i="6"/>
  <c r="Q91" i="6" s="1"/>
  <c r="B92" i="6"/>
  <c r="B93" i="6"/>
  <c r="Q93" i="6" s="1"/>
  <c r="B94" i="6"/>
  <c r="B95" i="6"/>
  <c r="Q95" i="6" s="1"/>
  <c r="B96" i="6"/>
  <c r="Q96" i="6" s="1"/>
  <c r="B97" i="6"/>
  <c r="Q97" i="6" s="1"/>
  <c r="B98" i="6"/>
  <c r="Q98" i="6" s="1"/>
  <c r="B99" i="6"/>
  <c r="B100" i="6"/>
  <c r="B101" i="6"/>
  <c r="Q101" i="6" s="1"/>
  <c r="B102" i="6"/>
  <c r="Q102" i="6" s="1"/>
  <c r="B103" i="6"/>
  <c r="Q103" i="6" s="1"/>
  <c r="B104" i="6"/>
  <c r="Q104" i="6" s="1"/>
  <c r="B105" i="6"/>
  <c r="Q105" i="6" s="1"/>
  <c r="B106" i="6"/>
  <c r="Q106" i="6" s="1"/>
  <c r="B107" i="6"/>
  <c r="Q107" i="6" s="1"/>
  <c r="B108" i="6"/>
  <c r="B109" i="6"/>
  <c r="Q109" i="6" s="1"/>
  <c r="B110" i="6"/>
  <c r="Q110" i="6" s="1"/>
  <c r="B111" i="6"/>
  <c r="Q111" i="6" s="1"/>
  <c r="B112" i="6"/>
  <c r="Q112" i="6" s="1"/>
  <c r="B113" i="6"/>
  <c r="Q113" i="6" s="1"/>
  <c r="B114" i="6"/>
  <c r="Q114" i="6" s="1"/>
  <c r="B115" i="6"/>
  <c r="Q115" i="6" s="1"/>
  <c r="B116" i="6"/>
  <c r="B117" i="6"/>
  <c r="Q117" i="6" s="1"/>
  <c r="B118" i="6"/>
  <c r="Q118" i="6" s="1"/>
  <c r="B119" i="6"/>
  <c r="Q119" i="6" s="1"/>
  <c r="B120" i="6"/>
  <c r="Q120" i="6" s="1"/>
  <c r="B121" i="6"/>
  <c r="Q121" i="6" s="1"/>
  <c r="B122" i="6"/>
  <c r="Q122" i="6" s="1"/>
  <c r="B123" i="6"/>
  <c r="Q123" i="6" s="1"/>
  <c r="B124" i="6"/>
  <c r="B125" i="6"/>
  <c r="Q125" i="6" s="1"/>
  <c r="B126" i="6"/>
  <c r="Q126" i="6" s="1"/>
  <c r="B127" i="6"/>
  <c r="Q127" i="6" s="1"/>
  <c r="B128" i="6"/>
  <c r="Q128" i="6" s="1"/>
  <c r="B129" i="6"/>
  <c r="Q129" i="6" s="1"/>
  <c r="B130" i="6"/>
  <c r="Q130" i="6" s="1"/>
  <c r="B131" i="6"/>
  <c r="B132" i="6"/>
  <c r="B133" i="6"/>
  <c r="Q133" i="6" s="1"/>
  <c r="B134" i="6"/>
  <c r="Q134" i="6" s="1"/>
  <c r="B135" i="6"/>
  <c r="Q135" i="6" s="1"/>
  <c r="B136" i="6"/>
  <c r="Q136" i="6" s="1"/>
  <c r="B137" i="6"/>
  <c r="Q137" i="6" s="1"/>
  <c r="B138" i="6"/>
  <c r="Q138" i="6" s="1"/>
  <c r="B139" i="6"/>
  <c r="Q139" i="6" s="1"/>
  <c r="B140" i="6"/>
  <c r="B141" i="6"/>
  <c r="Q141" i="6" s="1"/>
  <c r="B142" i="6"/>
  <c r="Q142" i="6" s="1"/>
  <c r="B143" i="6"/>
  <c r="Q143" i="6" s="1"/>
  <c r="B144" i="6"/>
  <c r="Q144" i="6" s="1"/>
  <c r="B145" i="6"/>
  <c r="Q145" i="6" s="1"/>
  <c r="B146" i="6"/>
  <c r="Q146" i="6" s="1"/>
  <c r="B147" i="6"/>
  <c r="Q147" i="6" s="1"/>
  <c r="B148" i="6"/>
  <c r="Q148" i="6" s="1"/>
  <c r="B149" i="6"/>
  <c r="Q149" i="6" s="1"/>
  <c r="B150" i="6"/>
  <c r="Q150" i="6" s="1"/>
  <c r="B151" i="6"/>
  <c r="Q151" i="6" s="1"/>
  <c r="B152" i="6"/>
  <c r="Q152" i="6" s="1"/>
  <c r="B153" i="6"/>
  <c r="Q153" i="6" s="1"/>
  <c r="B154" i="6"/>
  <c r="Q154" i="6" s="1"/>
  <c r="B155" i="6"/>
  <c r="Q155" i="6" s="1"/>
  <c r="B156" i="6"/>
  <c r="B157" i="6"/>
  <c r="Q157" i="6" s="1"/>
  <c r="B158" i="6"/>
  <c r="Q158" i="6" s="1"/>
  <c r="B159" i="6"/>
  <c r="Q159" i="6" s="1"/>
  <c r="B66" i="6"/>
  <c r="Q66" i="6" s="1"/>
  <c r="Q3" i="6"/>
  <c r="Q11" i="6"/>
  <c r="Q12" i="6"/>
  <c r="Q18" i="6"/>
  <c r="Q19" i="6"/>
  <c r="Q23" i="6"/>
  <c r="Q27" i="6"/>
  <c r="Q31" i="6"/>
  <c r="Q34" i="6"/>
  <c r="Q35" i="6"/>
  <c r="Q43" i="6"/>
  <c r="Q47" i="6"/>
  <c r="Q50" i="6"/>
  <c r="Q51" i="6"/>
  <c r="Q52" i="6"/>
  <c r="Q67" i="6"/>
  <c r="Q76" i="6"/>
  <c r="Q78" i="6"/>
  <c r="Q84" i="6"/>
  <c r="Q92" i="6"/>
  <c r="Q94" i="6"/>
  <c r="Q99" i="6"/>
  <c r="Q100" i="6"/>
  <c r="Q108" i="6"/>
  <c r="Q116" i="6"/>
  <c r="Q124" i="6"/>
  <c r="Q131" i="6"/>
  <c r="Q132" i="6"/>
  <c r="Q140" i="6"/>
  <c r="Q156" i="6"/>
  <c r="Q2" i="6"/>
  <c r="P68" i="3" l="1"/>
  <c r="K69" i="3" s="1"/>
  <c r="U65" i="2"/>
  <c r="S66" i="2" s="1"/>
  <c r="D66" i="2" l="1"/>
  <c r="T66" i="2"/>
  <c r="H69" i="3"/>
  <c r="I69" i="3"/>
  <c r="H66" i="2"/>
  <c r="L66" i="2"/>
  <c r="D69" i="3"/>
  <c r="L69" i="3"/>
  <c r="P66" i="2"/>
  <c r="E69" i="3"/>
  <c r="M69" i="3"/>
  <c r="I66" i="2"/>
  <c r="M66" i="2"/>
  <c r="U66" i="2"/>
  <c r="B66" i="2"/>
  <c r="F66" i="2"/>
  <c r="J66" i="2"/>
  <c r="N66" i="2"/>
  <c r="R66" i="2"/>
  <c r="B69" i="3"/>
  <c r="F69" i="3"/>
  <c r="J69" i="3"/>
  <c r="N69" i="3"/>
  <c r="E66" i="2"/>
  <c r="Q66" i="2"/>
  <c r="C66" i="2"/>
  <c r="G66" i="2"/>
  <c r="K66" i="2"/>
  <c r="O66" i="2"/>
  <c r="C69" i="3"/>
  <c r="G69" i="3"/>
  <c r="P69" i="3" l="1"/>
  <c r="U3" i="2" l="1"/>
  <c r="V3" i="2"/>
  <c r="W3" i="2" s="1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5" i="3"/>
  <c r="B67" i="3" l="1"/>
  <c r="K67" i="3"/>
  <c r="K70" i="3" s="1"/>
  <c r="M67" i="3"/>
  <c r="M70" i="3" s="1"/>
  <c r="J67" i="3"/>
  <c r="J70" i="3" s="1"/>
  <c r="F67" i="3"/>
  <c r="F70" i="3" s="1"/>
  <c r="N67" i="3"/>
  <c r="N70" i="3" s="1"/>
  <c r="C67" i="3"/>
  <c r="C70" i="3" s="1"/>
  <c r="G67" i="3"/>
  <c r="G70" i="3" s="1"/>
  <c r="D67" i="3"/>
  <c r="D70" i="3" s="1"/>
  <c r="H67" i="3"/>
  <c r="H70" i="3" s="1"/>
  <c r="L67" i="3"/>
  <c r="L70" i="3" s="1"/>
  <c r="E67" i="3"/>
  <c r="E70" i="3" s="1"/>
  <c r="I67" i="3"/>
  <c r="I70" i="3" s="1"/>
  <c r="N64" i="2"/>
  <c r="N67" i="2" s="1"/>
  <c r="T64" i="2"/>
  <c r="T67" i="2" s="1"/>
  <c r="R64" i="2"/>
  <c r="R67" i="2" s="1"/>
  <c r="E64" i="2"/>
  <c r="E67" i="2" s="1"/>
  <c r="F64" i="2"/>
  <c r="F67" i="2" s="1"/>
  <c r="M64" i="2"/>
  <c r="M67" i="2" s="1"/>
  <c r="I64" i="2"/>
  <c r="I67" i="2" s="1"/>
  <c r="Q64" i="2"/>
  <c r="Q67" i="2" s="1"/>
  <c r="B64" i="2"/>
  <c r="B67" i="2" s="1"/>
  <c r="J64" i="2"/>
  <c r="J67" i="2" s="1"/>
  <c r="C64" i="2"/>
  <c r="C67" i="2" s="1"/>
  <c r="G64" i="2"/>
  <c r="G67" i="2" s="1"/>
  <c r="K64" i="2"/>
  <c r="K67" i="2" s="1"/>
  <c r="O64" i="2"/>
  <c r="O67" i="2" s="1"/>
  <c r="S64" i="2"/>
  <c r="S67" i="2" s="1"/>
  <c r="D64" i="2"/>
  <c r="D67" i="2" s="1"/>
  <c r="H64" i="2"/>
  <c r="H67" i="2" s="1"/>
  <c r="L64" i="2"/>
  <c r="L67" i="2" s="1"/>
  <c r="P64" i="2"/>
  <c r="P67" i="2" s="1"/>
  <c r="B70" i="3" l="1"/>
  <c r="P70" i="3" s="1"/>
  <c r="Q67" i="3"/>
  <c r="U67" i="2"/>
  <c r="V64" i="2"/>
  <c r="V4" i="2" l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U24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5" i="3"/>
  <c r="R5" i="3" s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R30" i="3" l="1"/>
  <c r="R26" i="3"/>
  <c r="R43" i="3"/>
  <c r="R39" i="3"/>
  <c r="R35" i="3"/>
  <c r="R42" i="3"/>
  <c r="R38" i="3"/>
  <c r="R34" i="3"/>
  <c r="W39" i="2"/>
  <c r="W35" i="2"/>
  <c r="W27" i="2"/>
  <c r="W23" i="2"/>
  <c r="W19" i="2"/>
  <c r="W15" i="2"/>
  <c r="W11" i="2"/>
  <c r="W7" i="2"/>
  <c r="R41" i="3"/>
  <c r="R37" i="3"/>
  <c r="R33" i="3"/>
  <c r="R29" i="3"/>
  <c r="S29" i="3" s="1"/>
  <c r="R25" i="3"/>
  <c r="R40" i="3"/>
  <c r="S39" i="3" s="1"/>
  <c r="R36" i="3"/>
  <c r="R32" i="3"/>
  <c r="R28" i="3"/>
  <c r="R24" i="3"/>
  <c r="S23" i="3" s="1"/>
  <c r="R31" i="3"/>
  <c r="R27" i="3"/>
  <c r="S38" i="3"/>
  <c r="R23" i="3"/>
  <c r="R22" i="3"/>
  <c r="R18" i="3"/>
  <c r="R10" i="3"/>
  <c r="W26" i="2"/>
  <c r="W22" i="2"/>
  <c r="W18" i="2"/>
  <c r="W14" i="2"/>
  <c r="W10" i="2"/>
  <c r="W6" i="2"/>
  <c r="W21" i="2"/>
  <c r="W17" i="2"/>
  <c r="W13" i="2"/>
  <c r="W9" i="2"/>
  <c r="W5" i="2"/>
  <c r="W41" i="2"/>
  <c r="X41" i="2" s="1"/>
  <c r="W33" i="2"/>
  <c r="W29" i="2"/>
  <c r="W25" i="2"/>
  <c r="W40" i="2"/>
  <c r="X39" i="2" s="1"/>
  <c r="W36" i="2"/>
  <c r="W28" i="2"/>
  <c r="W20" i="2"/>
  <c r="W16" i="2"/>
  <c r="W12" i="2"/>
  <c r="W8" i="2"/>
  <c r="X7" i="2" s="1"/>
  <c r="W4" i="2"/>
  <c r="W32" i="2"/>
  <c r="W24" i="2"/>
  <c r="W38" i="2"/>
  <c r="W34" i="2"/>
  <c r="W30" i="2"/>
  <c r="W37" i="2"/>
  <c r="W31" i="2"/>
  <c r="R21" i="3"/>
  <c r="R20" i="3"/>
  <c r="R17" i="3"/>
  <c r="R19" i="3"/>
  <c r="R16" i="3"/>
  <c r="R14" i="3"/>
  <c r="R13" i="3"/>
  <c r="R15" i="3"/>
  <c r="R12" i="3"/>
  <c r="R6" i="3"/>
  <c r="R8" i="3"/>
  <c r="R7" i="3"/>
  <c r="R11" i="3"/>
  <c r="R9" i="3"/>
  <c r="S30" i="3" l="1"/>
  <c r="S37" i="3"/>
  <c r="S28" i="3"/>
  <c r="S24" i="3"/>
  <c r="X32" i="2"/>
  <c r="S27" i="3"/>
  <c r="S25" i="3"/>
  <c r="S32" i="3"/>
  <c r="S21" i="3"/>
  <c r="X14" i="2"/>
  <c r="S36" i="3"/>
  <c r="S35" i="3"/>
  <c r="S33" i="3"/>
  <c r="X23" i="2"/>
  <c r="X24" i="2"/>
  <c r="X3" i="2"/>
  <c r="X20" i="2"/>
  <c r="S22" i="3"/>
  <c r="S31" i="3"/>
  <c r="S26" i="3"/>
  <c r="S34" i="3"/>
  <c r="X30" i="2"/>
  <c r="X22" i="2"/>
  <c r="X34" i="2"/>
  <c r="X15" i="2"/>
  <c r="S9" i="3"/>
  <c r="X21" i="2"/>
  <c r="X4" i="2"/>
  <c r="X18" i="2"/>
  <c r="X9" i="2"/>
  <c r="X19" i="2"/>
  <c r="X17" i="2"/>
  <c r="X10" i="2"/>
  <c r="X40" i="2"/>
  <c r="X37" i="2"/>
  <c r="X13" i="2"/>
  <c r="X38" i="2"/>
  <c r="X11" i="2"/>
  <c r="X28" i="2"/>
  <c r="X29" i="2"/>
  <c r="X16" i="2"/>
  <c r="X35" i="2"/>
  <c r="X33" i="2"/>
  <c r="X31" i="2"/>
  <c r="X27" i="2"/>
  <c r="X8" i="2"/>
  <c r="X5" i="2"/>
  <c r="X25" i="2"/>
  <c r="X26" i="2"/>
  <c r="X12" i="2"/>
  <c r="X6" i="2"/>
  <c r="X36" i="2"/>
  <c r="S18" i="3"/>
  <c r="S16" i="3"/>
  <c r="S20" i="3"/>
  <c r="S12" i="3"/>
  <c r="S13" i="3"/>
  <c r="S19" i="3"/>
  <c r="S11" i="3"/>
  <c r="S17" i="3"/>
  <c r="S10" i="3"/>
  <c r="S7" i="3"/>
  <c r="S8" i="3"/>
  <c r="S15" i="3"/>
  <c r="S14" i="3"/>
  <c r="S6" i="3"/>
  <c r="S5" i="3"/>
</calcChain>
</file>

<file path=xl/sharedStrings.xml><?xml version="1.0" encoding="utf-8"?>
<sst xmlns="http://schemas.openxmlformats.org/spreadsheetml/2006/main" count="5491" uniqueCount="563">
  <si>
    <t>DNK</t>
  </si>
  <si>
    <t>United Kingdom</t>
  </si>
  <si>
    <t>Finland</t>
  </si>
  <si>
    <t>Italy</t>
  </si>
  <si>
    <t>GRC</t>
  </si>
  <si>
    <t>AUT</t>
  </si>
  <si>
    <t>GBR</t>
  </si>
  <si>
    <t>ESP</t>
  </si>
  <si>
    <t>France</t>
  </si>
  <si>
    <t>Country Name</t>
  </si>
  <si>
    <t>GDP growth (annual %)</t>
  </si>
  <si>
    <t>PRT</t>
  </si>
  <si>
    <t>DEU</t>
  </si>
  <si>
    <t>LUX</t>
  </si>
  <si>
    <t>Spain</t>
  </si>
  <si>
    <t>NLD</t>
  </si>
  <si>
    <t>Portugal</t>
  </si>
  <si>
    <t>Austria</t>
  </si>
  <si>
    <t>BEL</t>
  </si>
  <si>
    <t>IRL</t>
  </si>
  <si>
    <t>Denmark</t>
  </si>
  <si>
    <t>Belgium</t>
  </si>
  <si>
    <t>Germany</t>
  </si>
  <si>
    <t>Netherlands</t>
  </si>
  <si>
    <t>Luxembourg</t>
  </si>
  <si>
    <t>ITA</t>
  </si>
  <si>
    <t>FIN</t>
  </si>
  <si>
    <t>Ireland</t>
  </si>
  <si>
    <t>FRA</t>
  </si>
  <si>
    <t>Greece</t>
  </si>
  <si>
    <t xml:space="preserve">EWS </t>
  </si>
  <si>
    <t>Mittelwert</t>
  </si>
  <si>
    <t>Standardabweichung</t>
  </si>
  <si>
    <t>Variationskoeffizient</t>
  </si>
  <si>
    <t>-</t>
  </si>
  <si>
    <t>Year</t>
  </si>
  <si>
    <t>Durchschnittlicher Variationskoeffizient über fünf Jahre (rolling window)</t>
  </si>
  <si>
    <t>Belgien</t>
  </si>
  <si>
    <t>Deutschland</t>
  </si>
  <si>
    <t>Finnland</t>
  </si>
  <si>
    <t>Frankreich</t>
  </si>
  <si>
    <t>Irland</t>
  </si>
  <si>
    <t>Italien</t>
  </si>
  <si>
    <t>Luxemburg</t>
  </si>
  <si>
    <t>Niederlande</t>
  </si>
  <si>
    <t>Österreich</t>
  </si>
  <si>
    <t>Spanien</t>
  </si>
  <si>
    <t>Griechenland</t>
  </si>
  <si>
    <t>Slowenien</t>
  </si>
  <si>
    <t>Malta</t>
  </si>
  <si>
    <t>Zypern</t>
  </si>
  <si>
    <t>Slowakei</t>
  </si>
  <si>
    <t>Estland</t>
  </si>
  <si>
    <t>Lettland</t>
  </si>
  <si>
    <t>Litauen</t>
  </si>
  <si>
    <t>Korrelat.koeff. d. Landes u. Mean</t>
  </si>
  <si>
    <t>Mean of correlation</t>
  </si>
  <si>
    <t>Beitritt GR (2001)</t>
  </si>
  <si>
    <t>Beitritt SL (2007)</t>
  </si>
  <si>
    <t>Beitritt MA (2008)</t>
  </si>
  <si>
    <t>Beitritt ZY(2008)</t>
  </si>
  <si>
    <t>Beitritt SK (2009)</t>
  </si>
  <si>
    <t>Beitritt Est (2011)</t>
  </si>
  <si>
    <t>Beitritt Lett (2014)</t>
  </si>
  <si>
    <t>Beitirtt Lit (2015)</t>
  </si>
  <si>
    <t>Durchschn.Var.koeff. (5-yr. rolling window)</t>
  </si>
  <si>
    <t>St.abweichung</t>
  </si>
  <si>
    <t>Var.koeff.</t>
  </si>
  <si>
    <t>Beitritt Span 1989</t>
  </si>
  <si>
    <t>Beitritt UK 1990</t>
  </si>
  <si>
    <t>Beitritt Port.1992</t>
  </si>
  <si>
    <t>Beitritt Öst.1995</t>
  </si>
  <si>
    <t>Beitritt Finl.996</t>
  </si>
  <si>
    <t>Beitritt GR 1998</t>
  </si>
  <si>
    <t>Weights</t>
  </si>
  <si>
    <t>Weighted correl. Coeff.</t>
  </si>
  <si>
    <t>=Weighted corr.coeff.</t>
  </si>
  <si>
    <t xml:space="preserve">EWU </t>
  </si>
  <si>
    <t>GDP</t>
  </si>
  <si>
    <t>Real GDP (million euro)</t>
  </si>
  <si>
    <t>Euroraum (wechselnde Zusammensetzung)</t>
  </si>
  <si>
    <t>Quelle: Eurostat (2018)</t>
  </si>
  <si>
    <t>Chain linked volumes (2010), million euro</t>
  </si>
  <si>
    <t>Gross domestic product at market prices</t>
  </si>
  <si>
    <t>.</t>
  </si>
  <si>
    <t>Seasonally and calendar adjusted data, except for Slovakia, where the data are seasonally adjusted</t>
  </si>
  <si>
    <t>Datum</t>
  </si>
  <si>
    <t>1/1979</t>
  </si>
  <si>
    <t>2/1979</t>
  </si>
  <si>
    <t>3/1979</t>
  </si>
  <si>
    <t>4/1979</t>
  </si>
  <si>
    <t>1/1980</t>
  </si>
  <si>
    <t>2/1980</t>
  </si>
  <si>
    <t>3/1980</t>
  </si>
  <si>
    <t>4/1980</t>
  </si>
  <si>
    <t>1/1981</t>
  </si>
  <si>
    <t>2/1981</t>
  </si>
  <si>
    <t>3/1981</t>
  </si>
  <si>
    <t>4/1981</t>
  </si>
  <si>
    <t>1/1982</t>
  </si>
  <si>
    <t>2/1982</t>
  </si>
  <si>
    <t>3/1982</t>
  </si>
  <si>
    <t>4/1982</t>
  </si>
  <si>
    <t>1/1983</t>
  </si>
  <si>
    <t>2/1983</t>
  </si>
  <si>
    <t>3/1983</t>
  </si>
  <si>
    <t>4/1983</t>
  </si>
  <si>
    <t>1/1984</t>
  </si>
  <si>
    <t>2/1984</t>
  </si>
  <si>
    <t>3/1984</t>
  </si>
  <si>
    <t>4/1984</t>
  </si>
  <si>
    <t>1/1985</t>
  </si>
  <si>
    <t>2/1985</t>
  </si>
  <si>
    <t>3/1985</t>
  </si>
  <si>
    <t>4/1985</t>
  </si>
  <si>
    <t>1/1986</t>
  </si>
  <si>
    <t>2/1986</t>
  </si>
  <si>
    <t>3/1986</t>
  </si>
  <si>
    <t>4/1986</t>
  </si>
  <si>
    <t>1/1987</t>
  </si>
  <si>
    <t>2/1987</t>
  </si>
  <si>
    <t>3/1987</t>
  </si>
  <si>
    <t>4/1987</t>
  </si>
  <si>
    <t>1/1988</t>
  </si>
  <si>
    <t>2/1988</t>
  </si>
  <si>
    <t>3/1988</t>
  </si>
  <si>
    <t>4/1988</t>
  </si>
  <si>
    <t>1/1989</t>
  </si>
  <si>
    <t>2/1989</t>
  </si>
  <si>
    <t>3/1989</t>
  </si>
  <si>
    <t>4/1989</t>
  </si>
  <si>
    <t>1/1990</t>
  </si>
  <si>
    <t>2/1990</t>
  </si>
  <si>
    <t>3/1990</t>
  </si>
  <si>
    <t>4/1990</t>
  </si>
  <si>
    <t>1/1991</t>
  </si>
  <si>
    <t>2/1991</t>
  </si>
  <si>
    <t>3/1991</t>
  </si>
  <si>
    <t>4/1991</t>
  </si>
  <si>
    <t>1/1992</t>
  </si>
  <si>
    <t>2/1992</t>
  </si>
  <si>
    <t>3/1992</t>
  </si>
  <si>
    <t>4/1992</t>
  </si>
  <si>
    <t>1/1993</t>
  </si>
  <si>
    <t>2/1993</t>
  </si>
  <si>
    <t>3/1993</t>
  </si>
  <si>
    <t>4/1993</t>
  </si>
  <si>
    <t>1/1994</t>
  </si>
  <si>
    <t>2/1994</t>
  </si>
  <si>
    <t>3/1994</t>
  </si>
  <si>
    <t>4/1994</t>
  </si>
  <si>
    <t>1/1995</t>
  </si>
  <si>
    <t>2/1995</t>
  </si>
  <si>
    <t>3/1995</t>
  </si>
  <si>
    <t>4/1995</t>
  </si>
  <si>
    <t>1/1996</t>
  </si>
  <si>
    <t>2/1996</t>
  </si>
  <si>
    <t>3/1996</t>
  </si>
  <si>
    <t>4/1996</t>
  </si>
  <si>
    <t>1/1997</t>
  </si>
  <si>
    <t>2/1997</t>
  </si>
  <si>
    <t>3/1997</t>
  </si>
  <si>
    <t>4/1997</t>
  </si>
  <si>
    <t>1/1998</t>
  </si>
  <si>
    <t>2/1998</t>
  </si>
  <si>
    <t>3/1998</t>
  </si>
  <si>
    <t>4/1998</t>
  </si>
  <si>
    <t>1/1999</t>
  </si>
  <si>
    <t>2/1999</t>
  </si>
  <si>
    <t>3/1999</t>
  </si>
  <si>
    <t>4/1999</t>
  </si>
  <si>
    <t>1/2000</t>
  </si>
  <si>
    <t>2/2000</t>
  </si>
  <si>
    <t>3/2000</t>
  </si>
  <si>
    <t>4/2000</t>
  </si>
  <si>
    <t>1/2001</t>
  </si>
  <si>
    <t>2/2001</t>
  </si>
  <si>
    <t>3/2001</t>
  </si>
  <si>
    <t>4/2001</t>
  </si>
  <si>
    <t>1/2002</t>
  </si>
  <si>
    <t>2/2002</t>
  </si>
  <si>
    <t>3/2002</t>
  </si>
  <si>
    <t>4/2002</t>
  </si>
  <si>
    <t>1/2003</t>
  </si>
  <si>
    <t>2/2003</t>
  </si>
  <si>
    <t>3/2003</t>
  </si>
  <si>
    <t>4/2003</t>
  </si>
  <si>
    <t>1/2004</t>
  </si>
  <si>
    <t>2/2004</t>
  </si>
  <si>
    <t>3/2004</t>
  </si>
  <si>
    <t>4/2004</t>
  </si>
  <si>
    <t>1/2005</t>
  </si>
  <si>
    <t>2/2005</t>
  </si>
  <si>
    <t>3/2005</t>
  </si>
  <si>
    <t>4/2005</t>
  </si>
  <si>
    <t>1/2006</t>
  </si>
  <si>
    <t>2/2006</t>
  </si>
  <si>
    <t>3/2006</t>
  </si>
  <si>
    <t>4/2006</t>
  </si>
  <si>
    <t>1/2007</t>
  </si>
  <si>
    <t>2/2007</t>
  </si>
  <si>
    <t>3/2007</t>
  </si>
  <si>
    <t>4/2007</t>
  </si>
  <si>
    <t>1/2008</t>
  </si>
  <si>
    <t>2/2008</t>
  </si>
  <si>
    <t>3/2008</t>
  </si>
  <si>
    <t>4/2008</t>
  </si>
  <si>
    <t>1/2009</t>
  </si>
  <si>
    <t>2/2009</t>
  </si>
  <si>
    <t>3/2009</t>
  </si>
  <si>
    <t>4/2009</t>
  </si>
  <si>
    <t>1/2010</t>
  </si>
  <si>
    <t>2/2010</t>
  </si>
  <si>
    <t>3/2010</t>
  </si>
  <si>
    <t>4/2010</t>
  </si>
  <si>
    <t>1/2011</t>
  </si>
  <si>
    <t>2/2011</t>
  </si>
  <si>
    <t>3/2011</t>
  </si>
  <si>
    <t>4/2011</t>
  </si>
  <si>
    <t>1/2012</t>
  </si>
  <si>
    <t>2/2012</t>
  </si>
  <si>
    <t>3/2012</t>
  </si>
  <si>
    <t>4/2012</t>
  </si>
  <si>
    <t>1/2013</t>
  </si>
  <si>
    <t>2/2013</t>
  </si>
  <si>
    <t>3/2013</t>
  </si>
  <si>
    <t>4/2013</t>
  </si>
  <si>
    <t>1/2014</t>
  </si>
  <si>
    <t>2/2014</t>
  </si>
  <si>
    <t>3/2014</t>
  </si>
  <si>
    <t>4/2014</t>
  </si>
  <si>
    <t>1/2015</t>
  </si>
  <si>
    <t>2/2015</t>
  </si>
  <si>
    <t>3/2015</t>
  </si>
  <si>
    <t>4/2015</t>
  </si>
  <si>
    <t>1/2016</t>
  </si>
  <si>
    <t>2/2016</t>
  </si>
  <si>
    <t>3/2016</t>
  </si>
  <si>
    <t>4/2016</t>
  </si>
  <si>
    <t>1/2017</t>
  </si>
  <si>
    <t>2/2017</t>
  </si>
  <si>
    <t>3/2017</t>
  </si>
  <si>
    <t>4/2017</t>
  </si>
  <si>
    <t>1/2018</t>
  </si>
  <si>
    <t>2/2018</t>
  </si>
  <si>
    <t>Euroraum</t>
  </si>
  <si>
    <t>Anzahl</t>
  </si>
  <si>
    <t>Dänemark</t>
  </si>
  <si>
    <t>Großbritannien</t>
  </si>
  <si>
    <t>EWU</t>
  </si>
  <si>
    <t>Time</t>
  </si>
  <si>
    <t>Der Diffusionsindex wird berechnet als Anteil der Euro-Länder, welche sich in der gleichen Phase des Konjunkturzykluses  wie der Euroraum insgesamt befinden. Der Konjunkturzyklus wird auf Basis der Wachstumsraten in den Abweichungen des HP-Filters berechnet. Es werden zwei Phasen definiert, die durch das Vorzeichen der Wachstumsraten unterschieden werden.</t>
  </si>
  <si>
    <t>Der Diffusionsindex wird berechnet als Anteil der Euro-Länder, welche sich in der gleichen Phase des Konjunkturzykluses  wie der Euroraum insgesamt befinden. Der Konjunkturzyklus wird auf Basis des HP-Filters berechnet: Es werden zwei Phasen definiert, die durch das Vorzeichen der Trendabweichungen unterschieden werden.</t>
  </si>
  <si>
    <t>EWS</t>
  </si>
  <si>
    <t>Achtung: Diese Ergebnisse beruhen auch auf Daten von Griechenland und Finnland, obwohl diese Länder erst nach 1995 dem EWS beitreten.</t>
  </si>
  <si>
    <t>Achtung: Diese Ergebnisse beruhen auch auf Daten von Finnland, obwohl dieses Land erst 1996 dem EWS beitritt.</t>
  </si>
  <si>
    <t>Der Diffusionsindex wird berechnet als Anteil der EWS-Länder, welche sich in der gleichen Phase des Konjunkturzykluses  wie das EWS insgesamt befinden. Der Konjunkturzyklus wird auf Basis der Wachstumsraten in den Abweichungen des HP-Filters berechnet. Es werden zwei Phasen definiert, die durch das Vorzeichen der Wachstumsraten unterschieden werden.</t>
  </si>
  <si>
    <t>Der Diffusionsindex wird berechnet als Anteil der EWS-Länder, welche sich in der gleichen Phase des Konjunkturzykluses  wie das EWS insgesamt befinden. Der Konjunkturzyklus wird  auf Basis des HP-Filters berechnet: Es werden zwei Phasen definiert, die durch das Vorzeichen der Trendabweichungen unterschieden werden.</t>
  </si>
  <si>
    <t>Durchschnitt</t>
  </si>
  <si>
    <t>Roll.Window</t>
  </si>
  <si>
    <t>Roll.Window last 8 quart.</t>
  </si>
  <si>
    <t>Diffusions-index Ansatz 1</t>
  </si>
  <si>
    <t>Diffusions-index Ansatz 2</t>
  </si>
  <si>
    <t>Diffusionsindex Ansatz 1</t>
  </si>
  <si>
    <t>Diffusionsindex Ansatz 2</t>
  </si>
  <si>
    <t>Gewicht (EWU wechselnde Zusammensetzung)</t>
  </si>
  <si>
    <t>Gewichteter Korrelations-koeffizient</t>
  </si>
  <si>
    <t>Korrelationskoeffizient (EWU wechselnde Zusammensetzung)</t>
  </si>
  <si>
    <t>Korrelations-koeffizient (EWU-11)</t>
  </si>
  <si>
    <t>Gewicht (EWU-11)</t>
  </si>
  <si>
    <t>Gewichteter Korrelations-koeffizient (EWU-11)</t>
  </si>
  <si>
    <t>Die Korrelationskoeffizienten beruhen auf der Kovarianz der länderspezifischen Trendabweichungen mit den Trendabweichungen für die gesamte EWU bzw. EWU-11.</t>
  </si>
  <si>
    <t>?</t>
  </si>
  <si>
    <t>Diffusionsindex Ansatz 3</t>
  </si>
  <si>
    <t>Der Diffusionsindex wird berechnet als Anteil der Euro-Länder, welche sich in der gleichen Phase des Konjunkturzykluses  wie der Euroraum insgesamt befinden. Der Konjunkturzyklus wird auf Basis der Wachstumsraten in den Abweichungen des HP-Filters berechnet. Es werden vier Phasen definiert, die durch das Vorzeichen der Wachstumsraten und der Trendabweichungen unterschieden werden.</t>
  </si>
  <si>
    <t>*Die Daten beziehen sich auf die Daten von 11 EWS/EWU Ländern ab 1995. Leider sind im Fall der Niederlande und Österreichs Quartalsdaten erst ab 1996 vorhanden.</t>
  </si>
  <si>
    <t>Q1-1994</t>
  </si>
  <si>
    <t>Q2-1994</t>
  </si>
  <si>
    <t>Q3-1994</t>
  </si>
  <si>
    <t>Q4-1994</t>
  </si>
  <si>
    <t>Q1-1995</t>
  </si>
  <si>
    <t>Q2-1995</t>
  </si>
  <si>
    <t>Q3-1995</t>
  </si>
  <si>
    <t>Q4-1995</t>
  </si>
  <si>
    <t>Q1-1996</t>
  </si>
  <si>
    <t>Q2-1996</t>
  </si>
  <si>
    <t>Q3-1996</t>
  </si>
  <si>
    <t>Q4-1996</t>
  </si>
  <si>
    <t>Q1-1997</t>
  </si>
  <si>
    <t>Q2-1997</t>
  </si>
  <si>
    <t>Q3-1997</t>
  </si>
  <si>
    <t>Q4-1997</t>
  </si>
  <si>
    <t>Q1-1998</t>
  </si>
  <si>
    <t>Q2-1998</t>
  </si>
  <si>
    <t>Q3-1998</t>
  </si>
  <si>
    <t>Q4-1998</t>
  </si>
  <si>
    <t>Q1-1999</t>
  </si>
  <si>
    <t>Q2-1999</t>
  </si>
  <si>
    <t>Q3-1999</t>
  </si>
  <si>
    <t>Q4-1999</t>
  </si>
  <si>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</si>
  <si>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</si>
  <si>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</si>
  <si>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</si>
  <si>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</si>
  <si>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</si>
  <si>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</si>
  <si>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</si>
  <si>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</si>
  <si>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</si>
  <si>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</si>
  <si>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</si>
  <si>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</si>
  <si>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</si>
  <si>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</si>
  <si>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</si>
  <si>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</si>
  <si>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</si>
  <si>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</si>
  <si>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</si>
  <si>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</si>
  <si>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</si>
  <si>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</si>
  <si>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</si>
  <si>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</si>
  <si>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</si>
  <si>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</si>
  <si>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</si>
  <si>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</si>
  <si>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</si>
  <si>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</si>
  <si>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</si>
  <si>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</si>
  <si>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</si>
  <si>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</si>
  <si>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</si>
  <si>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</si>
  <si>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</si>
  <si>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</si>
  <si>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</si>
  <si>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</si>
  <si>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</si>
  <si>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</si>
  <si>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</si>
  <si>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</si>
  <si>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</si>
  <si>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</si>
  <si>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</si>
  <si>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</si>
  <si>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</si>
  <si>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</si>
  <si>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</si>
  <si>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</si>
  <si>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</si>
  <si>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</si>
  <si>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</si>
  <si>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</si>
  <si>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</si>
  <si>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</si>
  <si>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</si>
  <si>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</si>
  <si>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</si>
  <si>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</si>
  <si>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</si>
  <si>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</si>
  <si>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</si>
  <si>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</si>
  <si>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</si>
  <si>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</si>
  <si>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</si>
  <si>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</si>
  <si>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</si>
  <si>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</si>
  <si>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</si>
  <si>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Country</t>
  </si>
  <si>
    <t>Australia</t>
  </si>
  <si>
    <t>Canada</t>
  </si>
  <si>
    <t>Iceland</t>
  </si>
  <si>
    <t>Israel</t>
  </si>
  <si>
    <t>Japan</t>
  </si>
  <si>
    <t>New Zealand</t>
  </si>
  <si>
    <t>Norway</t>
  </si>
  <si>
    <t>Sweden</t>
  </si>
  <si>
    <t>Switzerland</t>
  </si>
  <si>
    <t>United States</t>
  </si>
  <si>
    <t>Gross domestic product - expenditure approach</t>
  </si>
  <si>
    <t>National currency, chained volume estimates, national reference year, quarterly levels, seasonally adjusted</t>
  </si>
  <si>
    <t>EWS/EWU</t>
  </si>
  <si>
    <t>VERGLEICH</t>
  </si>
  <si>
    <t>United_States</t>
  </si>
  <si>
    <t>Anzahl_11</t>
  </si>
  <si>
    <t>EWU/EWS</t>
  </si>
  <si>
    <t>BIP-Wachstum</t>
  </si>
  <si>
    <t>BIP-Niveau</t>
  </si>
  <si>
    <t>Vergleich</t>
  </si>
  <si>
    <t>TIME/GEO</t>
  </si>
  <si>
    <t>Deutschland (bis 1990 früheres Gebiet der BRD)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</si>
  <si>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</si>
  <si>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</si>
  <si>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</si>
  <si>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</si>
  <si>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</si>
  <si>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</si>
  <si>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</si>
  <si>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</si>
  <si>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</si>
  <si>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</si>
  <si>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</si>
  <si>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</si>
  <si>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</si>
  <si>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</si>
  <si>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</si>
  <si>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</si>
  <si>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</si>
  <si>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</si>
  <si>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</si>
  <si>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</si>
  <si>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</si>
  <si>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</si>
  <si>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</si>
  <si>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Arbeitsproduktivität und Lohnstückkosten [nama_10_lp_ulc]</t>
  </si>
  <si>
    <t>Index, 2010=100</t>
  </si>
  <si>
    <t>Reale Arbeitsproduktivität je Erwerbstätigen</t>
  </si>
  <si>
    <t>mittlere Lohnstückkosten, Index: 2010 = 100</t>
  </si>
  <si>
    <t>:</t>
  </si>
  <si>
    <t>Veränderung in Prozent gegenüber der Vorperiode</t>
  </si>
  <si>
    <t>MW + 1 STD</t>
  </si>
  <si>
    <t>MW - 1 STD</t>
  </si>
  <si>
    <t>v</t>
  </si>
  <si>
    <t>3 Länder: Deutschland, Finnland, Frankreich</t>
  </si>
  <si>
    <t>Letzte Aktualisierung</t>
  </si>
  <si>
    <t>Exportierte Daten</t>
  </si>
  <si>
    <t>Quelle der Daten</t>
  </si>
  <si>
    <t>Eurostat</t>
  </si>
  <si>
    <t>UNIT</t>
  </si>
  <si>
    <t>NA_ITEM</t>
  </si>
  <si>
    <t>Nominale Lohnstückkosten (auf Basis von Arbeitsstunden)</t>
  </si>
  <si>
    <t>Nominale Lohnstückkosten (auf Basis von Personen)</t>
  </si>
  <si>
    <t>Basisjahr: 2010</t>
  </si>
  <si>
    <t>Basisjahr: 1995</t>
  </si>
  <si>
    <t>TIME</t>
  </si>
  <si>
    <t>Polen</t>
  </si>
  <si>
    <t>Korea</t>
  </si>
  <si>
    <t>Schweden</t>
  </si>
  <si>
    <t>Norwegen</t>
  </si>
  <si>
    <t>Neuseeland</t>
  </si>
  <si>
    <t>USA</t>
  </si>
  <si>
    <t>Ungarn</t>
  </si>
  <si>
    <t>Tschechien</t>
  </si>
  <si>
    <t>Kanada</t>
  </si>
  <si>
    <t>Australien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</si>
  <si>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</si>
  <si>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</si>
  <si>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</si>
  <si>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</si>
  <si>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</si>
  <si>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</si>
  <si>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</si>
  <si>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</si>
  <si>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</si>
  <si>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</si>
  <si>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</si>
  <si>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</si>
  <si>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</si>
  <si>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</si>
  <si>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</si>
  <si>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</si>
  <si>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</si>
  <si>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</si>
  <si>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</si>
  <si>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</si>
  <si>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</si>
  <si>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</si>
  <si>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</si>
  <si>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</si>
  <si>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</si>
  <si>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</si>
  <si>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</si>
  <si>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</si>
  <si>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</si>
  <si>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</si>
  <si>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</si>
  <si>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</si>
  <si>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</si>
  <si>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</si>
  <si>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</si>
  <si>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</si>
  <si>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</si>
  <si>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</si>
  <si>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</si>
  <si>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</si>
  <si>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</si>
  <si>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</si>
  <si>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</si>
  <si>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</si>
  <si>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</si>
  <si>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</si>
  <si>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</si>
  <si>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</si>
  <si>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</si>
  <si>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</si>
  <si>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</si>
  <si>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</si>
  <si>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</si>
  <si>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</si>
  <si>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</si>
  <si>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</si>
  <si>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</si>
  <si>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</si>
  <si>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</si>
  <si>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</si>
  <si>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</si>
  <si>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</si>
  <si>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</si>
  <si>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</si>
  <si>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</si>
  <si>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</si>
  <si>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</si>
  <si>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</si>
  <si>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</si>
  <si>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</si>
  <si>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</si>
  <si>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</si>
  <si>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</si>
  <si>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</si>
  <si>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</si>
  <si>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</si>
  <si>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</si>
  <si>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</si>
  <si>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</si>
  <si>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</si>
  <si>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</si>
  <si>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</si>
  <si>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</si>
  <si>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</si>
  <si>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</si>
  <si>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</si>
  <si>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</si>
  <si>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</si>
  <si>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</si>
  <si>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</si>
  <si>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</si>
  <si>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</si>
  <si>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</si>
  <si>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</si>
  <si>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</si>
  <si>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</si>
  <si>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</si>
  <si>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</si>
  <si>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</si>
  <si>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</si>
  <si>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</si>
  <si>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</si>
  <si>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</si>
  <si>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</si>
  <si>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Unit Labor Costs - By Persons Employed - OECD (2018)</t>
  </si>
  <si>
    <t>2018-Q3</t>
  </si>
  <si>
    <t>1999-Q2</t>
  </si>
  <si>
    <t>1999-Q3</t>
  </si>
  <si>
    <t>Schweiz</t>
  </si>
  <si>
    <t>Daten beginnen wegen Datenverfügbarkeit erst 1996</t>
  </si>
  <si>
    <t>Daten für Schweiz und Island fehlen. Dies ist bei den jährlichen Daten auch der Fall.</t>
  </si>
  <si>
    <t>Real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</si>
</sst>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0.00000"/>
    <numFmt numFmtId="166" formatCode="0.0000"/>
    <numFmt numFmtId="167" formatCode="#,##0.0"/>
    <numFmt numFmtId="168" formatCode="[$-407]mmm/\ yy;@"/>
    <numFmt numFmtId="169" formatCode="#,##0_ ;\-#,##0\ "/>
    <numFmt numFmtId="170" formatCode="#,##0.000"/>
    <numFmt numFmtId="171" formatCode="dd\.mm\.yy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8"/>
      <name val="Verdana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sz val="10"/>
      <name val="Arial"/>
    </font>
    <font>
      <sz val="11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2" fillId="0" borderId="0"/>
    <xf numFmtId="0" fontId="19" fillId="0" borderId="0"/>
  </cellStyleXfs>
  <cellXfs count="100">
    <xf numFmtId="0" fontId="0" fillId="0" borderId="0" xfId="0"/>
    <xf numFmtId="0" fontId="0" fillId="4" borderId="0" xfId="0" applyFill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4" fillId="2" borderId="0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/>
    <xf numFmtId="0" fontId="0" fillId="0" borderId="2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0" xfId="0" applyAlignment="1">
      <alignment wrapText="1"/>
    </xf>
    <xf numFmtId="0" fontId="0" fillId="3" borderId="0" xfId="0" applyFill="1" applyBorder="1"/>
    <xf numFmtId="164" fontId="0" fillId="0" borderId="0" xfId="0" applyNumberFormat="1"/>
    <xf numFmtId="164" fontId="11" fillId="0" borderId="0" xfId="0" applyNumberFormat="1" applyFont="1"/>
    <xf numFmtId="164" fontId="10" fillId="0" borderId="0" xfId="0" applyNumberFormat="1" applyFont="1"/>
    <xf numFmtId="0" fontId="0" fillId="0" borderId="0" xfId="0" applyAlignment="1">
      <alignment vertical="top" wrapText="1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4" fontId="0" fillId="4" borderId="0" xfId="0" applyNumberFormat="1" applyFill="1"/>
    <xf numFmtId="164" fontId="0" fillId="0" borderId="2" xfId="0" applyNumberFormat="1" applyBorder="1"/>
    <xf numFmtId="164" fontId="0" fillId="4" borderId="2" xfId="0" applyNumberFormat="1" applyFill="1" applyBorder="1"/>
    <xf numFmtId="0" fontId="0" fillId="0" borderId="0" xfId="0" applyFill="1" applyBorder="1" applyProtection="1"/>
    <xf numFmtId="10" fontId="0" fillId="0" borderId="0" xfId="0" applyNumberFormat="1"/>
    <xf numFmtId="2" fontId="0" fillId="0" borderId="0" xfId="0" applyNumberFormat="1"/>
    <xf numFmtId="166" fontId="0" fillId="0" borderId="0" xfId="0" applyNumberFormat="1"/>
    <xf numFmtId="166" fontId="10" fillId="0" borderId="0" xfId="0" applyNumberFormat="1" applyFont="1"/>
    <xf numFmtId="2" fontId="10" fillId="0" borderId="0" xfId="0" applyNumberFormat="1" applyFont="1"/>
    <xf numFmtId="165" fontId="9" fillId="0" borderId="0" xfId="0" quotePrefix="1" applyNumberFormat="1" applyFont="1" applyAlignment="1">
      <alignment wrapText="1"/>
    </xf>
    <xf numFmtId="0" fontId="6" fillId="2" borderId="1" xfId="0" applyFont="1" applyFill="1" applyBorder="1" applyAlignment="1">
      <alignment horizontal="left" wrapText="1"/>
    </xf>
    <xf numFmtId="14" fontId="0" fillId="3" borderId="0" xfId="0" applyNumberFormat="1" applyFill="1" applyBorder="1"/>
    <xf numFmtId="0" fontId="12" fillId="0" borderId="0" xfId="0" applyNumberFormat="1" applyFont="1" applyFill="1" applyBorder="1" applyAlignment="1"/>
    <xf numFmtId="167" fontId="0" fillId="3" borderId="0" xfId="0" applyNumberFormat="1" applyFill="1" applyBorder="1"/>
    <xf numFmtId="167" fontId="0" fillId="0" borderId="0" xfId="0" applyNumberFormat="1"/>
    <xf numFmtId="167" fontId="0" fillId="0" borderId="0" xfId="0" applyNumberFormat="1" applyFill="1" applyBorder="1"/>
    <xf numFmtId="167" fontId="0" fillId="0" borderId="0" xfId="0" applyNumberFormat="1" applyFill="1"/>
    <xf numFmtId="167" fontId="0" fillId="0" borderId="0" xfId="0" applyNumberFormat="1" applyFill="1" applyAlignment="1">
      <alignment vertical="top" wrapText="1"/>
    </xf>
    <xf numFmtId="167" fontId="0" fillId="0" borderId="0" xfId="0" applyNumberFormat="1" applyFill="1" applyAlignment="1">
      <alignment wrapText="1"/>
    </xf>
    <xf numFmtId="167" fontId="0" fillId="3" borderId="0" xfId="0" applyNumberFormat="1" applyFill="1"/>
    <xf numFmtId="0" fontId="13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/>
    <xf numFmtId="167" fontId="4" fillId="3" borderId="0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67" fontId="0" fillId="0" borderId="0" xfId="0" applyNumberFormat="1" applyFont="1" applyFill="1"/>
    <xf numFmtId="167" fontId="6" fillId="0" borderId="0" xfId="0" applyNumberFormat="1" applyFont="1" applyFill="1" applyBorder="1"/>
    <xf numFmtId="0" fontId="13" fillId="2" borderId="0" xfId="0" applyFont="1" applyFill="1" applyBorder="1" applyAlignment="1">
      <alignment horizontal="left"/>
    </xf>
    <xf numFmtId="168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4" fillId="0" borderId="0" xfId="0" applyFont="1" applyAlignment="1">
      <alignment vertical="center" readingOrder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 readingOrder="1"/>
    </xf>
    <xf numFmtId="0" fontId="6" fillId="5" borderId="0" xfId="0" applyFont="1" applyFill="1" applyBorder="1" applyAlignment="1">
      <alignment horizontal="left" wrapText="1"/>
    </xf>
    <xf numFmtId="167" fontId="0" fillId="5" borderId="0" xfId="0" applyNumberFormat="1" applyFill="1" applyBorder="1"/>
    <xf numFmtId="167" fontId="0" fillId="5" borderId="0" xfId="0" applyNumberFormat="1" applyFill="1"/>
    <xf numFmtId="0" fontId="0" fillId="5" borderId="0" xfId="0" applyFill="1"/>
    <xf numFmtId="0" fontId="15" fillId="6" borderId="3" xfId="0" applyFont="1" applyFill="1" applyBorder="1" applyAlignment="1">
      <alignment vertical="top" wrapText="1"/>
    </xf>
    <xf numFmtId="169" fontId="16" fillId="0" borderId="3" xfId="0" applyNumberFormat="1" applyFont="1" applyBorder="1" applyAlignment="1">
      <alignment horizontal="right"/>
    </xf>
    <xf numFmtId="169" fontId="16" fillId="7" borderId="3" xfId="0" applyNumberFormat="1" applyFont="1" applyFill="1" applyBorder="1" applyAlignment="1">
      <alignment horizontal="right"/>
    </xf>
    <xf numFmtId="0" fontId="17" fillId="8" borderId="4" xfId="0" applyFont="1" applyFill="1" applyBorder="1" applyAlignment="1">
      <alignment vertical="center" wrapText="1"/>
    </xf>
    <xf numFmtId="165" fontId="0" fillId="0" borderId="0" xfId="0" applyNumberFormat="1" applyAlignment="1">
      <alignment horizontal="center"/>
    </xf>
    <xf numFmtId="0" fontId="18" fillId="9" borderId="5" xfId="0" applyNumberFormat="1" applyFont="1" applyFill="1" applyBorder="1" applyAlignment="1"/>
    <xf numFmtId="167" fontId="18" fillId="0" borderId="5" xfId="0" applyNumberFormat="1" applyFont="1" applyFill="1" applyBorder="1" applyAlignment="1"/>
    <xf numFmtId="0" fontId="18" fillId="0" borderId="0" xfId="0" applyNumberFormat="1" applyFont="1" applyFill="1" applyBorder="1" applyAlignment="1"/>
    <xf numFmtId="0" fontId="18" fillId="9" borderId="6" xfId="0" applyNumberFormat="1" applyFont="1" applyFill="1" applyBorder="1" applyAlignment="1"/>
    <xf numFmtId="167" fontId="0" fillId="0" borderId="0" xfId="0" applyNumberFormat="1" applyAlignment="1">
      <alignment horizontal="center"/>
    </xf>
    <xf numFmtId="0" fontId="18" fillId="0" borderId="5" xfId="0" applyNumberFormat="1" applyFont="1" applyFill="1" applyBorder="1" applyAlignment="1"/>
    <xf numFmtId="170" fontId="0" fillId="0" borderId="0" xfId="0" applyNumberFormat="1" applyAlignment="1">
      <alignment horizontal="center"/>
    </xf>
    <xf numFmtId="0" fontId="18" fillId="9" borderId="7" xfId="0" applyNumberFormat="1" applyFont="1" applyFill="1" applyBorder="1" applyAlignment="1"/>
    <xf numFmtId="0" fontId="18" fillId="9" borderId="5" xfId="2" applyNumberFormat="1" applyFont="1" applyFill="1" applyBorder="1" applyAlignment="1"/>
    <xf numFmtId="0" fontId="18" fillId="9" borderId="5" xfId="2" applyNumberFormat="1" applyFont="1" applyFill="1" applyBorder="1" applyAlignment="1"/>
    <xf numFmtId="0" fontId="18" fillId="0" borderId="5" xfId="2" applyNumberFormat="1" applyFont="1" applyFill="1" applyBorder="1" applyAlignment="1"/>
    <xf numFmtId="167" fontId="18" fillId="0" borderId="5" xfId="2" applyNumberFormat="1" applyFont="1" applyFill="1" applyBorder="1" applyAlignment="1"/>
    <xf numFmtId="0" fontId="19" fillId="0" borderId="0" xfId="2"/>
    <xf numFmtId="0" fontId="18" fillId="0" borderId="0" xfId="2" applyNumberFormat="1" applyFont="1" applyFill="1" applyBorder="1" applyAlignment="1"/>
    <xf numFmtId="171" fontId="18" fillId="0" borderId="0" xfId="2" applyNumberFormat="1" applyFont="1" applyFill="1" applyBorder="1" applyAlignment="1"/>
    <xf numFmtId="0" fontId="18" fillId="9" borderId="5" xfId="2" applyNumberFormat="1" applyFont="1" applyFill="1" applyBorder="1" applyAlignment="1"/>
    <xf numFmtId="0" fontId="18" fillId="9" borderId="5" xfId="2" applyNumberFormat="1" applyFont="1" applyFill="1" applyBorder="1" applyAlignment="1"/>
    <xf numFmtId="167" fontId="18" fillId="0" borderId="5" xfId="2" applyNumberFormat="1" applyFont="1" applyFill="1" applyBorder="1" applyAlignment="1"/>
    <xf numFmtId="0" fontId="19" fillId="0" borderId="0" xfId="2"/>
    <xf numFmtId="0" fontId="18" fillId="0" borderId="0" xfId="2" applyNumberFormat="1" applyFont="1" applyFill="1" applyBorder="1" applyAlignment="1"/>
    <xf numFmtId="171" fontId="18" fillId="0" borderId="0" xfId="2" applyNumberFormat="1" applyFont="1" applyFill="1" applyBorder="1" applyAlignment="1"/>
    <xf numFmtId="17" fontId="6" fillId="0" borderId="0" xfId="0" applyNumberFormat="1" applyFont="1" applyFill="1" applyBorder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 readingOrder="1"/>
    </xf>
  </cellXfs>
  <cellStyles count="3">
    <cellStyle name="Normal 2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 b="1">
                <a:solidFill>
                  <a:sysClr val="windowText" lastClr="000000"/>
                </a:solidFill>
              </a:rPr>
              <a:t>Durchschnittlicher Variationskoeffizient EWS (1979-1998)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'GDP growth EWS'!$A$5:$A$24</c:f>
              <c:numCache>
                <c:formatCode>General</c:formatCode>
                <c:ptCount val="2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</c:numCache>
            </c:numRef>
          </c:cat>
          <c:val>
            <c:numRef>
              <c:f>'GDP growth EWS'!$R$5:$R$24</c:f>
              <c:numCache>
                <c:formatCode>General</c:formatCode>
                <c:ptCount val="20"/>
                <c:pt idx="0">
                  <c:v>0.35297033862319555</c:v>
                </c:pt>
                <c:pt idx="1">
                  <c:v>0.75881835190354774</c:v>
                </c:pt>
                <c:pt idx="2">
                  <c:v>2.930403304102696</c:v>
                </c:pt>
                <c:pt idx="3">
                  <c:v>1.3546608592997107</c:v>
                </c:pt>
                <c:pt idx="4">
                  <c:v>0.69784057555352297</c:v>
                </c:pt>
                <c:pt idx="5">
                  <c:v>0.381724226316702</c:v>
                </c:pt>
                <c:pt idx="6">
                  <c:v>0.27815365187912666</c:v>
                </c:pt>
                <c:pt idx="7">
                  <c:v>0.86297872346009119</c:v>
                </c:pt>
                <c:pt idx="8">
                  <c:v>0.51945929827525228</c:v>
                </c:pt>
                <c:pt idx="9">
                  <c:v>0.50751633756649461</c:v>
                </c:pt>
                <c:pt idx="10">
                  <c:v>0.50885460247399827</c:v>
                </c:pt>
                <c:pt idx="11">
                  <c:v>0.57344012277631318</c:v>
                </c:pt>
                <c:pt idx="12">
                  <c:v>0.98452982485901896</c:v>
                </c:pt>
                <c:pt idx="13">
                  <c:v>0.47936722821392613</c:v>
                </c:pt>
                <c:pt idx="14">
                  <c:v>4.9224744415659405</c:v>
                </c:pt>
                <c:pt idx="15">
                  <c:v>0.42074677582294334</c:v>
                </c:pt>
                <c:pt idx="16">
                  <c:v>0.64217056334888289</c:v>
                </c:pt>
                <c:pt idx="17">
                  <c:v>0.63316836735498527</c:v>
                </c:pt>
                <c:pt idx="18">
                  <c:v>0.5363031182303597</c:v>
                </c:pt>
                <c:pt idx="19">
                  <c:v>0.45490256075079438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A-4A2A-AADA-31C1900C1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816384"/>
        <c:axId val="637817168"/>
      </c:lineChart>
      <c:catAx>
        <c:axId val="6378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817168"/>
        <c:crosses val="autoZero"/>
        <c:auto val="1"/>
        <c:lblAlgn val="ctr"/>
        <c:lblOffset val="100"/>
        <c:noMultiLvlLbl val="0"/>
      </c:catAx>
      <c:valAx>
        <c:axId val="637817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81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2</a:t>
            </a: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EWU/EWS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Diffusion_11_EWS_EWU!$AB$3:$AB$96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Diffusion_11_EWS_EWU!$AC$3:$AC$96</c:f>
              <c:numCache>
                <c:formatCode>0.0000</c:formatCode>
                <c:ptCount val="94"/>
                <c:pt idx="1">
                  <c:v>0.66666669999999995</c:v>
                </c:pt>
                <c:pt idx="2">
                  <c:v>0.77777779999999996</c:v>
                </c:pt>
                <c:pt idx="3">
                  <c:v>0.77777779999999996</c:v>
                </c:pt>
                <c:pt idx="4">
                  <c:v>9.0909100000000007E-2</c:v>
                </c:pt>
                <c:pt idx="5">
                  <c:v>0.63636360000000003</c:v>
                </c:pt>
                <c:pt idx="6">
                  <c:v>0.72727269999999999</c:v>
                </c:pt>
                <c:pt idx="7">
                  <c:v>0.63636360000000003</c:v>
                </c:pt>
                <c:pt idx="8">
                  <c:v>0.45454549999999999</c:v>
                </c:pt>
                <c:pt idx="9">
                  <c:v>0.63636360000000003</c:v>
                </c:pt>
                <c:pt idx="10">
                  <c:v>0.36363640000000003</c:v>
                </c:pt>
                <c:pt idx="11">
                  <c:v>0.72727269999999999</c:v>
                </c:pt>
                <c:pt idx="12">
                  <c:v>0.54545460000000001</c:v>
                </c:pt>
                <c:pt idx="13">
                  <c:v>0.45454549999999999</c:v>
                </c:pt>
                <c:pt idx="14">
                  <c:v>0.45454549999999999</c:v>
                </c:pt>
                <c:pt idx="15">
                  <c:v>0.90909090000000004</c:v>
                </c:pt>
                <c:pt idx="16">
                  <c:v>0.81818179999999996</c:v>
                </c:pt>
                <c:pt idx="17">
                  <c:v>0.45454549999999999</c:v>
                </c:pt>
                <c:pt idx="18">
                  <c:v>0.90909090000000004</c:v>
                </c:pt>
                <c:pt idx="19">
                  <c:v>0.81818179999999996</c:v>
                </c:pt>
                <c:pt idx="20">
                  <c:v>0.81818179999999996</c:v>
                </c:pt>
                <c:pt idx="21">
                  <c:v>0.63636360000000003</c:v>
                </c:pt>
                <c:pt idx="22">
                  <c:v>0.18181820000000001</c:v>
                </c:pt>
                <c:pt idx="23">
                  <c:v>0.72727269999999999</c:v>
                </c:pt>
                <c:pt idx="24">
                  <c:v>0.27272730000000001</c:v>
                </c:pt>
                <c:pt idx="25">
                  <c:v>0.90909090000000004</c:v>
                </c:pt>
                <c:pt idx="26">
                  <c:v>0.81818179999999996</c:v>
                </c:pt>
                <c:pt idx="27">
                  <c:v>0.81818179999999996</c:v>
                </c:pt>
                <c:pt idx="28">
                  <c:v>0.63636360000000003</c:v>
                </c:pt>
                <c:pt idx="29">
                  <c:v>0.54545460000000001</c:v>
                </c:pt>
                <c:pt idx="30">
                  <c:v>0.72727269999999999</c:v>
                </c:pt>
                <c:pt idx="31">
                  <c:v>0.81818179999999996</c:v>
                </c:pt>
                <c:pt idx="32">
                  <c:v>0.90909090000000004</c:v>
                </c:pt>
                <c:pt idx="33">
                  <c:v>0.81818179999999996</c:v>
                </c:pt>
                <c:pt idx="34">
                  <c:v>0.45454549999999999</c:v>
                </c:pt>
                <c:pt idx="35">
                  <c:v>0.81818179999999996</c:v>
                </c:pt>
                <c:pt idx="36">
                  <c:v>0.63636360000000003</c:v>
                </c:pt>
                <c:pt idx="37">
                  <c:v>0.72727269999999999</c:v>
                </c:pt>
                <c:pt idx="38">
                  <c:v>0.63636360000000003</c:v>
                </c:pt>
                <c:pt idx="39">
                  <c:v>0.63636360000000003</c:v>
                </c:pt>
                <c:pt idx="40">
                  <c:v>0.72727269999999999</c:v>
                </c:pt>
                <c:pt idx="41">
                  <c:v>0.72727269999999999</c:v>
                </c:pt>
                <c:pt idx="42">
                  <c:v>0.72727269999999999</c:v>
                </c:pt>
                <c:pt idx="43">
                  <c:v>0.72727269999999999</c:v>
                </c:pt>
                <c:pt idx="44">
                  <c:v>1</c:v>
                </c:pt>
                <c:pt idx="45">
                  <c:v>0.63636360000000003</c:v>
                </c:pt>
                <c:pt idx="46">
                  <c:v>0.81818179999999996</c:v>
                </c:pt>
                <c:pt idx="47">
                  <c:v>0.90909090000000004</c:v>
                </c:pt>
                <c:pt idx="48">
                  <c:v>1</c:v>
                </c:pt>
                <c:pt idx="49">
                  <c:v>0.72727269999999999</c:v>
                </c:pt>
                <c:pt idx="50">
                  <c:v>0.72727269999999999</c:v>
                </c:pt>
                <c:pt idx="51">
                  <c:v>0.81818179999999996</c:v>
                </c:pt>
                <c:pt idx="52">
                  <c:v>0.72727269999999999</c:v>
                </c:pt>
                <c:pt idx="53">
                  <c:v>0.90909090000000004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0.81818179999999996</c:v>
                </c:pt>
                <c:pt idx="58">
                  <c:v>0.81818179999999996</c:v>
                </c:pt>
                <c:pt idx="59">
                  <c:v>0.81818179999999996</c:v>
                </c:pt>
                <c:pt idx="60">
                  <c:v>0.81818179999999996</c:v>
                </c:pt>
                <c:pt idx="61">
                  <c:v>1</c:v>
                </c:pt>
                <c:pt idx="62">
                  <c:v>0.81818179999999996</c:v>
                </c:pt>
                <c:pt idx="63">
                  <c:v>0.90909090000000004</c:v>
                </c:pt>
                <c:pt idx="64">
                  <c:v>0.81818179999999996</c:v>
                </c:pt>
                <c:pt idx="65">
                  <c:v>0.72727269999999999</c:v>
                </c:pt>
                <c:pt idx="66">
                  <c:v>0.54545460000000001</c:v>
                </c:pt>
                <c:pt idx="67">
                  <c:v>0.72727269999999999</c:v>
                </c:pt>
                <c:pt idx="68">
                  <c:v>0.81818179999999996</c:v>
                </c:pt>
                <c:pt idx="69">
                  <c:v>0.90909090000000004</c:v>
                </c:pt>
                <c:pt idx="70">
                  <c:v>1</c:v>
                </c:pt>
                <c:pt idx="71">
                  <c:v>0.90909090000000004</c:v>
                </c:pt>
                <c:pt idx="72">
                  <c:v>0.81818179999999996</c:v>
                </c:pt>
                <c:pt idx="73">
                  <c:v>0.81818179999999996</c:v>
                </c:pt>
                <c:pt idx="74">
                  <c:v>0.72727269999999999</c:v>
                </c:pt>
                <c:pt idx="75">
                  <c:v>0.63636360000000003</c:v>
                </c:pt>
                <c:pt idx="76">
                  <c:v>0.45454549999999999</c:v>
                </c:pt>
                <c:pt idx="77">
                  <c:v>0.63636360000000003</c:v>
                </c:pt>
                <c:pt idx="78">
                  <c:v>0.63636360000000003</c:v>
                </c:pt>
                <c:pt idx="79">
                  <c:v>0.54545460000000001</c:v>
                </c:pt>
                <c:pt idx="80">
                  <c:v>0.72727269999999999</c:v>
                </c:pt>
                <c:pt idx="81">
                  <c:v>0.63636360000000003</c:v>
                </c:pt>
                <c:pt idx="82">
                  <c:v>0.63636360000000003</c:v>
                </c:pt>
                <c:pt idx="83">
                  <c:v>0.54545460000000001</c:v>
                </c:pt>
                <c:pt idx="84">
                  <c:v>0.72727269999999999</c:v>
                </c:pt>
                <c:pt idx="85">
                  <c:v>0.63636360000000003</c:v>
                </c:pt>
                <c:pt idx="86">
                  <c:v>0.45454549999999999</c:v>
                </c:pt>
                <c:pt idx="87">
                  <c:v>0.63636360000000003</c:v>
                </c:pt>
                <c:pt idx="88">
                  <c:v>0.72727269999999999</c:v>
                </c:pt>
                <c:pt idx="89">
                  <c:v>0.81818179999999996</c:v>
                </c:pt>
                <c:pt idx="90">
                  <c:v>0.72727269999999999</c:v>
                </c:pt>
                <c:pt idx="91">
                  <c:v>1</c:v>
                </c:pt>
                <c:pt idx="92">
                  <c:v>0.63636360000000003</c:v>
                </c:pt>
                <c:pt idx="93">
                  <c:v>0.72727269999999999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F-4433-B59F-BC7FB5163F5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Diffusion_11_EWS_EWU!$AB$3:$AB$96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Diffusion_11_EWS_EWU!$AD$3:$AD$96</c:f>
              <c:numCache>
                <c:formatCode>General</c:formatCode>
                <c:ptCount val="94"/>
                <c:pt idx="8" formatCode="0.000">
                  <c:v>0.59595960000000003</c:v>
                </c:pt>
                <c:pt idx="9" formatCode="0.000">
                  <c:v>0.5921717125</c:v>
                </c:pt>
                <c:pt idx="10" formatCode="0.000">
                  <c:v>0.54040403749999999</c:v>
                </c:pt>
                <c:pt idx="11" formatCode="0.000">
                  <c:v>0.53409090000000004</c:v>
                </c:pt>
                <c:pt idx="12" formatCode="0.000">
                  <c:v>0.59090908750000004</c:v>
                </c:pt>
                <c:pt idx="13" formatCode="0.000">
                  <c:v>0.56818182500000003</c:v>
                </c:pt>
                <c:pt idx="14" formatCode="0.000">
                  <c:v>0.53409092499999999</c:v>
                </c:pt>
                <c:pt idx="15" formatCode="0.000">
                  <c:v>0.56818183749999995</c:v>
                </c:pt>
                <c:pt idx="16" formatCode="0.000">
                  <c:v>0.6136363749999999</c:v>
                </c:pt>
                <c:pt idx="17" formatCode="0.000">
                  <c:v>0.5909091125</c:v>
                </c:pt>
                <c:pt idx="18" formatCode="0.000">
                  <c:v>0.65909092499999999</c:v>
                </c:pt>
                <c:pt idx="19" formatCode="0.000">
                  <c:v>0.67045456250000002</c:v>
                </c:pt>
                <c:pt idx="20" formatCode="0.000">
                  <c:v>0.70454546249999994</c:v>
                </c:pt>
                <c:pt idx="21" formatCode="0.000">
                  <c:v>0.72727272499999995</c:v>
                </c:pt>
                <c:pt idx="22" formatCode="0.000">
                  <c:v>0.69318181250000011</c:v>
                </c:pt>
                <c:pt idx="23" formatCode="0.000">
                  <c:v>0.67045453750000006</c:v>
                </c:pt>
                <c:pt idx="24" formatCode="0.000">
                  <c:v>0.60227272499999995</c:v>
                </c:pt>
                <c:pt idx="25" formatCode="0.000">
                  <c:v>0.65909089999999992</c:v>
                </c:pt>
                <c:pt idx="26" formatCode="0.000">
                  <c:v>0.6477272624999999</c:v>
                </c:pt>
                <c:pt idx="27" formatCode="0.000">
                  <c:v>0.6477272624999999</c:v>
                </c:pt>
                <c:pt idx="28" formatCode="0.000">
                  <c:v>0.62499998750000008</c:v>
                </c:pt>
                <c:pt idx="29" formatCode="0.000">
                  <c:v>0.61363636250000009</c:v>
                </c:pt>
                <c:pt idx="30" formatCode="0.000">
                  <c:v>0.68181817500000008</c:v>
                </c:pt>
                <c:pt idx="31" formatCode="0.000">
                  <c:v>0.69318181249999999</c:v>
                </c:pt>
                <c:pt idx="32" formatCode="0.000">
                  <c:v>0.77272726250000001</c:v>
                </c:pt>
                <c:pt idx="33" formatCode="0.000">
                  <c:v>0.76136362499999988</c:v>
                </c:pt>
                <c:pt idx="34" formatCode="0.000">
                  <c:v>0.71590908749999993</c:v>
                </c:pt>
                <c:pt idx="35" formatCode="0.000">
                  <c:v>0.71590908749999993</c:v>
                </c:pt>
                <c:pt idx="36" formatCode="0.000">
                  <c:v>0.71590908749999993</c:v>
                </c:pt>
                <c:pt idx="37" formatCode="0.000">
                  <c:v>0.73863635000000005</c:v>
                </c:pt>
                <c:pt idx="38" formatCode="0.000">
                  <c:v>0.72727271250000003</c:v>
                </c:pt>
                <c:pt idx="39" formatCode="0.000">
                  <c:v>0.70454543750000009</c:v>
                </c:pt>
                <c:pt idx="40" formatCode="0.000">
                  <c:v>0.68181816250000005</c:v>
                </c:pt>
                <c:pt idx="41" formatCode="0.000">
                  <c:v>0.67045452500000002</c:v>
                </c:pt>
                <c:pt idx="42" formatCode="0.000">
                  <c:v>0.70454542500000017</c:v>
                </c:pt>
                <c:pt idx="43" formatCode="0.000">
                  <c:v>0.69318178750000015</c:v>
                </c:pt>
                <c:pt idx="44" formatCode="0.000">
                  <c:v>0.73863633750000002</c:v>
                </c:pt>
                <c:pt idx="45" formatCode="0.000">
                  <c:v>0.72727269999999999</c:v>
                </c:pt>
                <c:pt idx="46" formatCode="0.000">
                  <c:v>0.74999997499999993</c:v>
                </c:pt>
                <c:pt idx="47" formatCode="0.000">
                  <c:v>0.78409088749999989</c:v>
                </c:pt>
                <c:pt idx="48" formatCode="0.000">
                  <c:v>0.81818179999999996</c:v>
                </c:pt>
                <c:pt idx="49" formatCode="0.000">
                  <c:v>0.81818180000000007</c:v>
                </c:pt>
                <c:pt idx="50" formatCode="0.000">
                  <c:v>0.81818180000000007</c:v>
                </c:pt>
                <c:pt idx="51" formatCode="0.000">
                  <c:v>0.82954543750000009</c:v>
                </c:pt>
                <c:pt idx="52" formatCode="0.000">
                  <c:v>0.79545452500000002</c:v>
                </c:pt>
                <c:pt idx="53" formatCode="0.000">
                  <c:v>0.82954543749999998</c:v>
                </c:pt>
                <c:pt idx="54" formatCode="0.000">
                  <c:v>0.85227271250000003</c:v>
                </c:pt>
                <c:pt idx="55" formatCode="0.000">
                  <c:v>0.86363634999999994</c:v>
                </c:pt>
                <c:pt idx="56" formatCode="0.000">
                  <c:v>0.86363634999999994</c:v>
                </c:pt>
                <c:pt idx="57" formatCode="0.000">
                  <c:v>0.87499998749999996</c:v>
                </c:pt>
                <c:pt idx="58" formatCode="0.000">
                  <c:v>0.88636362499999988</c:v>
                </c:pt>
                <c:pt idx="59" formatCode="0.000">
                  <c:v>0.88636362499999988</c:v>
                </c:pt>
                <c:pt idx="60" formatCode="0.000">
                  <c:v>0.89772726249999979</c:v>
                </c:pt>
                <c:pt idx="61" formatCode="0.000">
                  <c:v>0.90909089999999992</c:v>
                </c:pt>
                <c:pt idx="62" formatCode="0.000">
                  <c:v>0.88636362499999988</c:v>
                </c:pt>
                <c:pt idx="63" formatCode="0.000">
                  <c:v>0.87499998749999996</c:v>
                </c:pt>
                <c:pt idx="64" formatCode="0.000">
                  <c:v>0.85227271249999992</c:v>
                </c:pt>
                <c:pt idx="65" formatCode="0.000">
                  <c:v>0.84090907499999989</c:v>
                </c:pt>
                <c:pt idx="66" formatCode="0.000">
                  <c:v>0.80681817500000008</c:v>
                </c:pt>
                <c:pt idx="67" formatCode="0.000">
                  <c:v>0.79545453750000006</c:v>
                </c:pt>
                <c:pt idx="68" formatCode="0.000">
                  <c:v>0.79545453750000006</c:v>
                </c:pt>
                <c:pt idx="69" formatCode="0.000">
                  <c:v>0.78409089999999992</c:v>
                </c:pt>
                <c:pt idx="70" formatCode="0.000">
                  <c:v>0.80681817499999997</c:v>
                </c:pt>
                <c:pt idx="71" formatCode="0.000">
                  <c:v>0.80681817499999997</c:v>
                </c:pt>
                <c:pt idx="72" formatCode="0.000">
                  <c:v>0.80681817499999997</c:v>
                </c:pt>
                <c:pt idx="73" formatCode="0.000">
                  <c:v>0.81818181249999988</c:v>
                </c:pt>
                <c:pt idx="74" formatCode="0.000">
                  <c:v>0.84090907499999989</c:v>
                </c:pt>
                <c:pt idx="75" formatCode="0.000">
                  <c:v>0.82954543749999998</c:v>
                </c:pt>
                <c:pt idx="76" formatCode="0.000">
                  <c:v>0.78409090000000004</c:v>
                </c:pt>
                <c:pt idx="77" formatCode="0.000">
                  <c:v>0.74999998750000008</c:v>
                </c:pt>
                <c:pt idx="78" formatCode="0.000">
                  <c:v>0.70454543749999998</c:v>
                </c:pt>
                <c:pt idx="79" formatCode="0.000">
                  <c:v>0.65909090000000004</c:v>
                </c:pt>
                <c:pt idx="80" formatCode="0.000">
                  <c:v>0.64772726250000012</c:v>
                </c:pt>
                <c:pt idx="81" formatCode="0.000">
                  <c:v>0.62499998750000008</c:v>
                </c:pt>
                <c:pt idx="82" formatCode="0.000">
                  <c:v>0.61363634999999994</c:v>
                </c:pt>
                <c:pt idx="83" formatCode="0.000">
                  <c:v>0.60227272499999995</c:v>
                </c:pt>
                <c:pt idx="84" formatCode="0.000">
                  <c:v>0.6363636250000001</c:v>
                </c:pt>
                <c:pt idx="85" formatCode="0.000">
                  <c:v>0.6363636250000001</c:v>
                </c:pt>
                <c:pt idx="86" formatCode="0.000">
                  <c:v>0.61363636249999998</c:v>
                </c:pt>
                <c:pt idx="87" formatCode="0.000">
                  <c:v>0.62499998749999996</c:v>
                </c:pt>
                <c:pt idx="88" formatCode="0.000">
                  <c:v>0.62499998750000008</c:v>
                </c:pt>
                <c:pt idx="89" formatCode="0.000">
                  <c:v>0.64772726250000001</c:v>
                </c:pt>
                <c:pt idx="90" formatCode="0.000">
                  <c:v>0.65909090000000004</c:v>
                </c:pt>
                <c:pt idx="91" formatCode="0.000">
                  <c:v>0.71590907500000001</c:v>
                </c:pt>
                <c:pt idx="92" formatCode="0.000">
                  <c:v>0.70454543749999998</c:v>
                </c:pt>
                <c:pt idx="93" formatCode="0.000">
                  <c:v>0.71590907500000001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F-4433-B59F-BC7FB5163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785576"/>
        <c:axId val="639785968"/>
      </c:lineChart>
      <c:dateAx>
        <c:axId val="639785576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785968"/>
        <c:crosses val="autoZero"/>
        <c:auto val="1"/>
        <c:lblOffset val="100"/>
        <c:baseTimeUnit val="months"/>
      </c:dateAx>
      <c:valAx>
        <c:axId val="639785968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785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3</a:t>
            </a: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EWU/EWS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Diffusion_11_EWS_EWU!$AF$3:$AF$96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Diffusion_11_EWS_EWU!$AG$3:$AG$96</c:f>
              <c:numCache>
                <c:formatCode>0.0000</c:formatCode>
                <c:ptCount val="94"/>
                <c:pt idx="1">
                  <c:v>0</c:v>
                </c:pt>
                <c:pt idx="2">
                  <c:v>0.22222220000000001</c:v>
                </c:pt>
                <c:pt idx="3">
                  <c:v>0.22222220000000001</c:v>
                </c:pt>
                <c:pt idx="4">
                  <c:v>9.0909100000000007E-2</c:v>
                </c:pt>
                <c:pt idx="5">
                  <c:v>0</c:v>
                </c:pt>
                <c:pt idx="6">
                  <c:v>9.0909100000000007E-2</c:v>
                </c:pt>
                <c:pt idx="7">
                  <c:v>0</c:v>
                </c:pt>
                <c:pt idx="8">
                  <c:v>0</c:v>
                </c:pt>
                <c:pt idx="9">
                  <c:v>9.0909100000000007E-2</c:v>
                </c:pt>
                <c:pt idx="10">
                  <c:v>0</c:v>
                </c:pt>
                <c:pt idx="11">
                  <c:v>0.18181820000000001</c:v>
                </c:pt>
                <c:pt idx="12">
                  <c:v>0</c:v>
                </c:pt>
                <c:pt idx="13">
                  <c:v>0</c:v>
                </c:pt>
                <c:pt idx="14">
                  <c:v>0.45454549999999999</c:v>
                </c:pt>
                <c:pt idx="15">
                  <c:v>0.72727269999999999</c:v>
                </c:pt>
                <c:pt idx="16">
                  <c:v>0.54545460000000001</c:v>
                </c:pt>
                <c:pt idx="17">
                  <c:v>0.27272730000000001</c:v>
                </c:pt>
                <c:pt idx="18">
                  <c:v>0.27272730000000001</c:v>
                </c:pt>
                <c:pt idx="19">
                  <c:v>0.54545460000000001</c:v>
                </c:pt>
                <c:pt idx="20">
                  <c:v>0.81818179999999996</c:v>
                </c:pt>
                <c:pt idx="21">
                  <c:v>0.63636360000000003</c:v>
                </c:pt>
                <c:pt idx="22">
                  <c:v>0.18181820000000001</c:v>
                </c:pt>
                <c:pt idx="23">
                  <c:v>0.72727269999999999</c:v>
                </c:pt>
                <c:pt idx="24">
                  <c:v>0.27272730000000001</c:v>
                </c:pt>
                <c:pt idx="25">
                  <c:v>0.81818179999999996</c:v>
                </c:pt>
                <c:pt idx="26">
                  <c:v>0.54545460000000001</c:v>
                </c:pt>
                <c:pt idx="27">
                  <c:v>0.45454549999999999</c:v>
                </c:pt>
                <c:pt idx="28">
                  <c:v>0.18181820000000001</c:v>
                </c:pt>
                <c:pt idx="29">
                  <c:v>0.27272730000000001</c:v>
                </c:pt>
                <c:pt idx="30">
                  <c:v>0.63636360000000003</c:v>
                </c:pt>
                <c:pt idx="31">
                  <c:v>0.72727269999999999</c:v>
                </c:pt>
                <c:pt idx="32">
                  <c:v>0.90909090000000004</c:v>
                </c:pt>
                <c:pt idx="33">
                  <c:v>0.81818179999999996</c:v>
                </c:pt>
                <c:pt idx="34">
                  <c:v>0.45454549999999999</c:v>
                </c:pt>
                <c:pt idx="35">
                  <c:v>0.63636360000000003</c:v>
                </c:pt>
                <c:pt idx="36">
                  <c:v>0.63636360000000003</c:v>
                </c:pt>
                <c:pt idx="37">
                  <c:v>0.72727269999999999</c:v>
                </c:pt>
                <c:pt idx="38">
                  <c:v>0.63636360000000003</c:v>
                </c:pt>
                <c:pt idx="39">
                  <c:v>0.63636360000000003</c:v>
                </c:pt>
                <c:pt idx="40">
                  <c:v>0.72727269999999999</c:v>
                </c:pt>
                <c:pt idx="41">
                  <c:v>0.63636360000000003</c:v>
                </c:pt>
                <c:pt idx="42">
                  <c:v>0.72727269999999999</c:v>
                </c:pt>
                <c:pt idx="43">
                  <c:v>0.63636360000000003</c:v>
                </c:pt>
                <c:pt idx="44">
                  <c:v>0.63636360000000003</c:v>
                </c:pt>
                <c:pt idx="45">
                  <c:v>0.54545460000000001</c:v>
                </c:pt>
                <c:pt idx="46">
                  <c:v>0.72727269999999999</c:v>
                </c:pt>
                <c:pt idx="47">
                  <c:v>0.90909090000000004</c:v>
                </c:pt>
                <c:pt idx="48">
                  <c:v>1</c:v>
                </c:pt>
                <c:pt idx="49">
                  <c:v>0.72727269999999999</c:v>
                </c:pt>
                <c:pt idx="50">
                  <c:v>0.72727269999999999</c:v>
                </c:pt>
                <c:pt idx="51">
                  <c:v>0.81818179999999996</c:v>
                </c:pt>
                <c:pt idx="52">
                  <c:v>0.72727269999999999</c:v>
                </c:pt>
                <c:pt idx="53">
                  <c:v>0.90909090000000004</c:v>
                </c:pt>
                <c:pt idx="54">
                  <c:v>1</c:v>
                </c:pt>
                <c:pt idx="55">
                  <c:v>0.45454549999999999</c:v>
                </c:pt>
                <c:pt idx="56">
                  <c:v>0.90909090000000004</c:v>
                </c:pt>
                <c:pt idx="57">
                  <c:v>0.81818179999999996</c:v>
                </c:pt>
                <c:pt idx="58">
                  <c:v>0.81818179999999996</c:v>
                </c:pt>
                <c:pt idx="59">
                  <c:v>0.81818179999999996</c:v>
                </c:pt>
                <c:pt idx="60">
                  <c:v>0.72727269999999999</c:v>
                </c:pt>
                <c:pt idx="61">
                  <c:v>0.72727269999999999</c:v>
                </c:pt>
                <c:pt idx="62">
                  <c:v>0.45454549999999999</c:v>
                </c:pt>
                <c:pt idx="63">
                  <c:v>0.63636360000000003</c:v>
                </c:pt>
                <c:pt idx="64">
                  <c:v>0.81818179999999996</c:v>
                </c:pt>
                <c:pt idx="65">
                  <c:v>0.72727269999999999</c:v>
                </c:pt>
                <c:pt idx="66">
                  <c:v>0.54545460000000001</c:v>
                </c:pt>
                <c:pt idx="67">
                  <c:v>0.63636360000000003</c:v>
                </c:pt>
                <c:pt idx="68">
                  <c:v>0.45454549999999999</c:v>
                </c:pt>
                <c:pt idx="69">
                  <c:v>0.54545460000000001</c:v>
                </c:pt>
                <c:pt idx="70">
                  <c:v>0.72727269999999999</c:v>
                </c:pt>
                <c:pt idx="71">
                  <c:v>0.81818179999999996</c:v>
                </c:pt>
                <c:pt idx="72">
                  <c:v>0.81818179999999996</c:v>
                </c:pt>
                <c:pt idx="73">
                  <c:v>0.63636360000000003</c:v>
                </c:pt>
                <c:pt idx="74">
                  <c:v>0.54545460000000001</c:v>
                </c:pt>
                <c:pt idx="75">
                  <c:v>0.63636360000000003</c:v>
                </c:pt>
                <c:pt idx="76">
                  <c:v>0.27272730000000001</c:v>
                </c:pt>
                <c:pt idx="77">
                  <c:v>0.63636360000000003</c:v>
                </c:pt>
                <c:pt idx="78">
                  <c:v>0.54545460000000001</c:v>
                </c:pt>
                <c:pt idx="79">
                  <c:v>0.36363640000000003</c:v>
                </c:pt>
                <c:pt idx="80">
                  <c:v>0.54545460000000001</c:v>
                </c:pt>
                <c:pt idx="81">
                  <c:v>0.54545460000000001</c:v>
                </c:pt>
                <c:pt idx="82">
                  <c:v>0.54545460000000001</c:v>
                </c:pt>
                <c:pt idx="83">
                  <c:v>0.27272730000000001</c:v>
                </c:pt>
                <c:pt idx="84">
                  <c:v>0.18181820000000001</c:v>
                </c:pt>
                <c:pt idx="85">
                  <c:v>0.45454549999999999</c:v>
                </c:pt>
                <c:pt idx="86">
                  <c:v>0.27272730000000001</c:v>
                </c:pt>
                <c:pt idx="87">
                  <c:v>0.45454549999999999</c:v>
                </c:pt>
                <c:pt idx="88">
                  <c:v>0.63636360000000003</c:v>
                </c:pt>
                <c:pt idx="89">
                  <c:v>0.72727269999999999</c:v>
                </c:pt>
                <c:pt idx="90">
                  <c:v>0.63636360000000003</c:v>
                </c:pt>
                <c:pt idx="91">
                  <c:v>0.90909090000000004</c:v>
                </c:pt>
                <c:pt idx="92">
                  <c:v>0.54545460000000001</c:v>
                </c:pt>
                <c:pt idx="93">
                  <c:v>0.63636360000000003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Diffusion_11_EWS_EWU!$AF$3:$AF$96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Diffusion_11_EWS_EWU!$AH$3:$AH$96</c:f>
              <c:numCache>
                <c:formatCode>General</c:formatCode>
                <c:ptCount val="94"/>
                <c:pt idx="8" formatCode="0.000">
                  <c:v>7.8282825E-2</c:v>
                </c:pt>
                <c:pt idx="9" formatCode="0.000">
                  <c:v>8.9646462499999996E-2</c:v>
                </c:pt>
                <c:pt idx="10" formatCode="0.000">
                  <c:v>6.1868687500000005E-2</c:v>
                </c:pt>
                <c:pt idx="11" formatCode="0.000">
                  <c:v>5.6818187500000006E-2</c:v>
                </c:pt>
                <c:pt idx="12" formatCode="0.000">
                  <c:v>4.5454550000000003E-2</c:v>
                </c:pt>
                <c:pt idx="13" formatCode="0.000">
                  <c:v>4.5454550000000003E-2</c:v>
                </c:pt>
                <c:pt idx="14" formatCode="0.000">
                  <c:v>9.0909099999999993E-2</c:v>
                </c:pt>
                <c:pt idx="15" formatCode="0.000">
                  <c:v>0.18181818750000001</c:v>
                </c:pt>
                <c:pt idx="16" formatCode="0.000">
                  <c:v>0.25000001250000004</c:v>
                </c:pt>
                <c:pt idx="17" formatCode="0.000">
                  <c:v>0.27272728749999997</c:v>
                </c:pt>
                <c:pt idx="18" formatCode="0.000">
                  <c:v>0.30681819999999999</c:v>
                </c:pt>
                <c:pt idx="19" formatCode="0.000">
                  <c:v>0.35227275000000002</c:v>
                </c:pt>
                <c:pt idx="20" formatCode="0.000">
                  <c:v>0.45454547500000003</c:v>
                </c:pt>
                <c:pt idx="21" formatCode="0.000">
                  <c:v>0.53409092499999999</c:v>
                </c:pt>
                <c:pt idx="22" formatCode="0.000">
                  <c:v>0.50000001250000004</c:v>
                </c:pt>
                <c:pt idx="23" formatCode="0.000">
                  <c:v>0.50000001250000004</c:v>
                </c:pt>
                <c:pt idx="24" formatCode="0.000">
                  <c:v>0.46590910000000002</c:v>
                </c:pt>
                <c:pt idx="25" formatCode="0.000">
                  <c:v>0.53409091249999996</c:v>
                </c:pt>
                <c:pt idx="26" formatCode="0.000">
                  <c:v>0.56818182500000003</c:v>
                </c:pt>
                <c:pt idx="27" formatCode="0.000">
                  <c:v>0.55681818750000001</c:v>
                </c:pt>
                <c:pt idx="28" formatCode="0.000">
                  <c:v>0.47727273750000004</c:v>
                </c:pt>
                <c:pt idx="29" formatCode="0.000">
                  <c:v>0.43181820000000004</c:v>
                </c:pt>
                <c:pt idx="30" formatCode="0.000">
                  <c:v>0.48863637500000001</c:v>
                </c:pt>
                <c:pt idx="31" formatCode="0.000">
                  <c:v>0.48863637500000001</c:v>
                </c:pt>
                <c:pt idx="32" formatCode="0.000">
                  <c:v>0.56818182500000003</c:v>
                </c:pt>
                <c:pt idx="33" formatCode="0.000">
                  <c:v>0.56818182499999992</c:v>
                </c:pt>
                <c:pt idx="34" formatCode="0.000">
                  <c:v>0.55681818750000001</c:v>
                </c:pt>
                <c:pt idx="35" formatCode="0.000">
                  <c:v>0.57954545000000002</c:v>
                </c:pt>
                <c:pt idx="36" formatCode="0.000">
                  <c:v>0.63636362499999999</c:v>
                </c:pt>
                <c:pt idx="37" formatCode="0.000">
                  <c:v>0.69318180000000007</c:v>
                </c:pt>
                <c:pt idx="38" formatCode="0.000">
                  <c:v>0.69318180000000007</c:v>
                </c:pt>
                <c:pt idx="39" formatCode="0.000">
                  <c:v>0.68181816250000005</c:v>
                </c:pt>
                <c:pt idx="40" formatCode="0.000">
                  <c:v>0.6590908875</c:v>
                </c:pt>
                <c:pt idx="41" formatCode="0.000">
                  <c:v>0.63636361250000006</c:v>
                </c:pt>
                <c:pt idx="42" formatCode="0.000">
                  <c:v>0.6704545125000001</c:v>
                </c:pt>
                <c:pt idx="43" formatCode="0.000">
                  <c:v>0.6704545125000001</c:v>
                </c:pt>
                <c:pt idx="44" formatCode="0.000">
                  <c:v>0.6704545125000001</c:v>
                </c:pt>
                <c:pt idx="45" formatCode="0.000">
                  <c:v>0.64772725000000009</c:v>
                </c:pt>
                <c:pt idx="46" formatCode="0.000">
                  <c:v>0.65909088750000011</c:v>
                </c:pt>
                <c:pt idx="47" formatCode="0.000">
                  <c:v>0.69318180000000007</c:v>
                </c:pt>
                <c:pt idx="48" formatCode="0.000">
                  <c:v>0.72727271250000003</c:v>
                </c:pt>
                <c:pt idx="49" formatCode="0.000">
                  <c:v>0.73863635000000005</c:v>
                </c:pt>
                <c:pt idx="50" formatCode="0.000">
                  <c:v>0.73863635000000005</c:v>
                </c:pt>
                <c:pt idx="51" formatCode="0.000">
                  <c:v>0.76136362499999999</c:v>
                </c:pt>
                <c:pt idx="52" formatCode="0.000">
                  <c:v>0.77272726250000001</c:v>
                </c:pt>
                <c:pt idx="53" formatCode="0.000">
                  <c:v>0.81818179999999996</c:v>
                </c:pt>
                <c:pt idx="54" formatCode="0.000">
                  <c:v>0.85227271250000003</c:v>
                </c:pt>
                <c:pt idx="55" formatCode="0.000">
                  <c:v>0.79545453749999995</c:v>
                </c:pt>
                <c:pt idx="56" formatCode="0.000">
                  <c:v>0.78409089999999992</c:v>
                </c:pt>
                <c:pt idx="57" formatCode="0.000">
                  <c:v>0.79545453749999995</c:v>
                </c:pt>
                <c:pt idx="58" formatCode="0.000">
                  <c:v>0.80681817499999986</c:v>
                </c:pt>
                <c:pt idx="59" formatCode="0.000">
                  <c:v>0.80681817499999986</c:v>
                </c:pt>
                <c:pt idx="60" formatCode="0.000">
                  <c:v>0.80681817499999986</c:v>
                </c:pt>
                <c:pt idx="61" formatCode="0.000">
                  <c:v>0.78409090000000004</c:v>
                </c:pt>
                <c:pt idx="62" formatCode="0.000">
                  <c:v>0.71590908750000004</c:v>
                </c:pt>
                <c:pt idx="63" formatCode="0.000">
                  <c:v>0.73863635000000005</c:v>
                </c:pt>
                <c:pt idx="64" formatCode="0.000">
                  <c:v>0.72727271249999992</c:v>
                </c:pt>
                <c:pt idx="65" formatCode="0.000">
                  <c:v>0.71590907500000001</c:v>
                </c:pt>
                <c:pt idx="66" formatCode="0.000">
                  <c:v>0.68181817500000008</c:v>
                </c:pt>
                <c:pt idx="67" formatCode="0.000">
                  <c:v>0.65909090000000004</c:v>
                </c:pt>
                <c:pt idx="68" formatCode="0.000">
                  <c:v>0.625</c:v>
                </c:pt>
                <c:pt idx="69" formatCode="0.000">
                  <c:v>0.60227273749999999</c:v>
                </c:pt>
                <c:pt idx="70" formatCode="0.000">
                  <c:v>0.63636363750000013</c:v>
                </c:pt>
                <c:pt idx="71" formatCode="0.000">
                  <c:v>0.65909091250000007</c:v>
                </c:pt>
                <c:pt idx="72" formatCode="0.000">
                  <c:v>0.65909091249999996</c:v>
                </c:pt>
                <c:pt idx="73" formatCode="0.000">
                  <c:v>0.64772727499999994</c:v>
                </c:pt>
                <c:pt idx="74" formatCode="0.000">
                  <c:v>0.64772727500000005</c:v>
                </c:pt>
                <c:pt idx="75" formatCode="0.000">
                  <c:v>0.64772727500000005</c:v>
                </c:pt>
                <c:pt idx="76" formatCode="0.000">
                  <c:v>0.625</c:v>
                </c:pt>
                <c:pt idx="77" formatCode="0.000">
                  <c:v>0.63636362499999999</c:v>
                </c:pt>
                <c:pt idx="78" formatCode="0.000">
                  <c:v>0.61363636249999998</c:v>
                </c:pt>
                <c:pt idx="79" formatCode="0.000">
                  <c:v>0.55681818750000001</c:v>
                </c:pt>
                <c:pt idx="80" formatCode="0.000">
                  <c:v>0.52272728750000008</c:v>
                </c:pt>
                <c:pt idx="81" formatCode="0.000">
                  <c:v>0.51136366250000009</c:v>
                </c:pt>
                <c:pt idx="82" formatCode="0.000">
                  <c:v>0.51136366250000009</c:v>
                </c:pt>
                <c:pt idx="83" formatCode="0.000">
                  <c:v>0.46590912500000009</c:v>
                </c:pt>
                <c:pt idx="84" formatCode="0.000">
                  <c:v>0.45454548750000001</c:v>
                </c:pt>
                <c:pt idx="85" formatCode="0.000">
                  <c:v>0.431818225</c:v>
                </c:pt>
                <c:pt idx="86" formatCode="0.000">
                  <c:v>0.39772731250000004</c:v>
                </c:pt>
                <c:pt idx="87" formatCode="0.000">
                  <c:v>0.40909095000000001</c:v>
                </c:pt>
                <c:pt idx="88" formatCode="0.000">
                  <c:v>0.42045457500000005</c:v>
                </c:pt>
                <c:pt idx="89" formatCode="0.000">
                  <c:v>0.44318183750000001</c:v>
                </c:pt>
                <c:pt idx="90" formatCode="0.000">
                  <c:v>0.45454546250000005</c:v>
                </c:pt>
                <c:pt idx="91" formatCode="0.000">
                  <c:v>0.53409091249999996</c:v>
                </c:pt>
                <c:pt idx="92" formatCode="0.000">
                  <c:v>0.57954546250000005</c:v>
                </c:pt>
                <c:pt idx="93" formatCode="0.000">
                  <c:v>0.60227272500000006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788320"/>
        <c:axId val="639788712"/>
      </c:lineChart>
      <c:dateAx>
        <c:axId val="639788320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788712"/>
        <c:crosses val="autoZero"/>
        <c:auto val="1"/>
        <c:lblOffset val="100"/>
        <c:baseTimeUnit val="months"/>
      </c:dateAx>
      <c:valAx>
        <c:axId val="639788712"/>
        <c:scaling>
          <c:orientation val="minMax"/>
          <c:max val="1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78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1</a:t>
            </a: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 sz="1400" b="0" i="0" u="none" strike="noStrike" baseline="0">
                <a:effectLst/>
              </a:rPr>
              <a:t>Vergleichsgruppe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Diffusion_11_EWS_EWU!$AJ$3:$AJ$96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Diffusion_11_EWS_EWU!$AK$3:$AK$96</c:f>
              <c:numCache>
                <c:formatCode>0.0000</c:formatCode>
                <c:ptCount val="94"/>
                <c:pt idx="0">
                  <c:v>0.44444440000000002</c:v>
                </c:pt>
                <c:pt idx="1">
                  <c:v>0.3333333</c:v>
                </c:pt>
                <c:pt idx="2">
                  <c:v>0.3333333</c:v>
                </c:pt>
                <c:pt idx="3">
                  <c:v>0.55555560000000004</c:v>
                </c:pt>
                <c:pt idx="4">
                  <c:v>0.66666669999999995</c:v>
                </c:pt>
                <c:pt idx="5">
                  <c:v>0.22222220000000001</c:v>
                </c:pt>
                <c:pt idx="6">
                  <c:v>0.3333333</c:v>
                </c:pt>
                <c:pt idx="7">
                  <c:v>0.3333333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0.4</c:v>
                </c:pt>
                <c:pt idx="12">
                  <c:v>0.8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0.6</c:v>
                </c:pt>
                <c:pt idx="17">
                  <c:v>0.8</c:v>
                </c:pt>
                <c:pt idx="18">
                  <c:v>0.6</c:v>
                </c:pt>
                <c:pt idx="19">
                  <c:v>0.1</c:v>
                </c:pt>
                <c:pt idx="20">
                  <c:v>1</c:v>
                </c:pt>
                <c:pt idx="21">
                  <c:v>0.8</c:v>
                </c:pt>
                <c:pt idx="22">
                  <c:v>0.9</c:v>
                </c:pt>
                <c:pt idx="23">
                  <c:v>0.7</c:v>
                </c:pt>
                <c:pt idx="24">
                  <c:v>0.8</c:v>
                </c:pt>
                <c:pt idx="25">
                  <c:v>0.7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0.7</c:v>
                </c:pt>
                <c:pt idx="30">
                  <c:v>0.8</c:v>
                </c:pt>
                <c:pt idx="31">
                  <c:v>0.8</c:v>
                </c:pt>
                <c:pt idx="32">
                  <c:v>0.9</c:v>
                </c:pt>
                <c:pt idx="33">
                  <c:v>1</c:v>
                </c:pt>
                <c:pt idx="34">
                  <c:v>0.9</c:v>
                </c:pt>
                <c:pt idx="35">
                  <c:v>0.8</c:v>
                </c:pt>
                <c:pt idx="36">
                  <c:v>0.4</c:v>
                </c:pt>
                <c:pt idx="37">
                  <c:v>0.7</c:v>
                </c:pt>
                <c:pt idx="38">
                  <c:v>0.3</c:v>
                </c:pt>
                <c:pt idx="39">
                  <c:v>0.6</c:v>
                </c:pt>
                <c:pt idx="40">
                  <c:v>0.7</c:v>
                </c:pt>
                <c:pt idx="41">
                  <c:v>0.5</c:v>
                </c:pt>
                <c:pt idx="42">
                  <c:v>0.6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0.9</c:v>
                </c:pt>
                <c:pt idx="54">
                  <c:v>0.9</c:v>
                </c:pt>
                <c:pt idx="55">
                  <c:v>0.6</c:v>
                </c:pt>
                <c:pt idx="56">
                  <c:v>0.9</c:v>
                </c:pt>
                <c:pt idx="57">
                  <c:v>0.9</c:v>
                </c:pt>
                <c:pt idx="58">
                  <c:v>1</c:v>
                </c:pt>
                <c:pt idx="59">
                  <c:v>1</c:v>
                </c:pt>
                <c:pt idx="60">
                  <c:v>0.8</c:v>
                </c:pt>
                <c:pt idx="61">
                  <c:v>0.9</c:v>
                </c:pt>
                <c:pt idx="62">
                  <c:v>0.2</c:v>
                </c:pt>
                <c:pt idx="63">
                  <c:v>0.4</c:v>
                </c:pt>
                <c:pt idx="64">
                  <c:v>0.7</c:v>
                </c:pt>
                <c:pt idx="65">
                  <c:v>0.7</c:v>
                </c:pt>
                <c:pt idx="66">
                  <c:v>0.4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0.9</c:v>
                </c:pt>
                <c:pt idx="71">
                  <c:v>0.8</c:v>
                </c:pt>
                <c:pt idx="72">
                  <c:v>0.3</c:v>
                </c:pt>
                <c:pt idx="73">
                  <c:v>0.2</c:v>
                </c:pt>
                <c:pt idx="74">
                  <c:v>0.7</c:v>
                </c:pt>
                <c:pt idx="75">
                  <c:v>0.6</c:v>
                </c:pt>
                <c:pt idx="76">
                  <c:v>0.5</c:v>
                </c:pt>
                <c:pt idx="77">
                  <c:v>0.5</c:v>
                </c:pt>
                <c:pt idx="78">
                  <c:v>0.4</c:v>
                </c:pt>
                <c:pt idx="79">
                  <c:v>0.5</c:v>
                </c:pt>
                <c:pt idx="80">
                  <c:v>0.8</c:v>
                </c:pt>
                <c:pt idx="81">
                  <c:v>0.4</c:v>
                </c:pt>
                <c:pt idx="82">
                  <c:v>0.7</c:v>
                </c:pt>
                <c:pt idx="83">
                  <c:v>0.7</c:v>
                </c:pt>
                <c:pt idx="84">
                  <c:v>0.4</c:v>
                </c:pt>
                <c:pt idx="85">
                  <c:v>0.5</c:v>
                </c:pt>
                <c:pt idx="86">
                  <c:v>0.6</c:v>
                </c:pt>
                <c:pt idx="87">
                  <c:v>0.6</c:v>
                </c:pt>
                <c:pt idx="88">
                  <c:v>0.8</c:v>
                </c:pt>
                <c:pt idx="89">
                  <c:v>0.5</c:v>
                </c:pt>
                <c:pt idx="90">
                  <c:v>0.8</c:v>
                </c:pt>
                <c:pt idx="91">
                  <c:v>0.8</c:v>
                </c:pt>
                <c:pt idx="92">
                  <c:v>0.2</c:v>
                </c:pt>
                <c:pt idx="93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Diffusion_11_EWS_EWU!$AJ$3:$AJ$96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Diffusion_11_EWS_EWU!$AL$3:$AL$96</c:f>
              <c:numCache>
                <c:formatCode>0.0000</c:formatCode>
                <c:ptCount val="94"/>
                <c:pt idx="7" formatCode="0.000">
                  <c:v>0.40277776250000003</c:v>
                </c:pt>
                <c:pt idx="8" formatCode="0.000">
                  <c:v>0.3972222125</c:v>
                </c:pt>
                <c:pt idx="9" formatCode="0.000">
                  <c:v>0.40555554999999999</c:v>
                </c:pt>
                <c:pt idx="10" formatCode="0.000">
                  <c:v>0.40138888749999996</c:v>
                </c:pt>
                <c:pt idx="11" formatCode="0.000">
                  <c:v>0.38194443749999996</c:v>
                </c:pt>
                <c:pt idx="12" formatCode="0.000">
                  <c:v>0.3986111</c:v>
                </c:pt>
                <c:pt idx="13" formatCode="0.000">
                  <c:v>0.45833332500000001</c:v>
                </c:pt>
                <c:pt idx="14" formatCode="0.000">
                  <c:v>0.50416666250000008</c:v>
                </c:pt>
                <c:pt idx="15" formatCode="0.000">
                  <c:v>0.55000000000000004</c:v>
                </c:pt>
                <c:pt idx="16" formatCode="0.000">
                  <c:v>0.57499999999999996</c:v>
                </c:pt>
                <c:pt idx="17" formatCode="0.000">
                  <c:v>0.625</c:v>
                </c:pt>
                <c:pt idx="18" formatCode="0.000">
                  <c:v>0.66249999999999998</c:v>
                </c:pt>
                <c:pt idx="19" formatCode="0.000">
                  <c:v>0.625</c:v>
                </c:pt>
                <c:pt idx="20" formatCode="0.000">
                  <c:v>0.64999999999999991</c:v>
                </c:pt>
                <c:pt idx="21" formatCode="0.000">
                  <c:v>0.66249999999999998</c:v>
                </c:pt>
                <c:pt idx="22" formatCode="0.000">
                  <c:v>0.6875</c:v>
                </c:pt>
                <c:pt idx="23" formatCode="0.000">
                  <c:v>0.68750000000000011</c:v>
                </c:pt>
                <c:pt idx="24" formatCode="0.000">
                  <c:v>0.71250000000000002</c:v>
                </c:pt>
                <c:pt idx="25" formatCode="0.000">
                  <c:v>0.7</c:v>
                </c:pt>
                <c:pt idx="26" formatCode="0.000">
                  <c:v>0.7</c:v>
                </c:pt>
                <c:pt idx="27" formatCode="0.000">
                  <c:v>0.77500000000000002</c:v>
                </c:pt>
                <c:pt idx="28" formatCode="0.000">
                  <c:v>0.75</c:v>
                </c:pt>
                <c:pt idx="29" formatCode="0.000">
                  <c:v>0.73750000000000004</c:v>
                </c:pt>
                <c:pt idx="30" formatCode="0.000">
                  <c:v>0.72499999999999998</c:v>
                </c:pt>
                <c:pt idx="31" formatCode="0.000">
                  <c:v>0.73749999999999993</c:v>
                </c:pt>
                <c:pt idx="32" formatCode="0.000">
                  <c:v>0.75</c:v>
                </c:pt>
                <c:pt idx="33" formatCode="0.000">
                  <c:v>0.78749999999999998</c:v>
                </c:pt>
                <c:pt idx="34" formatCode="0.000">
                  <c:v>0.82500000000000007</c:v>
                </c:pt>
                <c:pt idx="35" formatCode="0.000">
                  <c:v>0.83750000000000002</c:v>
                </c:pt>
                <c:pt idx="36" formatCode="0.000">
                  <c:v>0.78749999999999998</c:v>
                </c:pt>
                <c:pt idx="37" formatCode="0.000">
                  <c:v>0.78750000000000009</c:v>
                </c:pt>
                <c:pt idx="38" formatCode="0.000">
                  <c:v>0.72500000000000009</c:v>
                </c:pt>
                <c:pt idx="39" formatCode="0.000">
                  <c:v>0.69999999999999984</c:v>
                </c:pt>
                <c:pt idx="40" formatCode="0.000">
                  <c:v>0.67499999999999993</c:v>
                </c:pt>
                <c:pt idx="41" formatCode="0.000">
                  <c:v>0.61249999999999993</c:v>
                </c:pt>
                <c:pt idx="42" formatCode="0.000">
                  <c:v>0.57499999999999996</c:v>
                </c:pt>
                <c:pt idx="43" formatCode="0.000">
                  <c:v>0.5625</c:v>
                </c:pt>
                <c:pt idx="44" formatCode="0.000">
                  <c:v>0.6</c:v>
                </c:pt>
                <c:pt idx="45" formatCode="0.000">
                  <c:v>0.6</c:v>
                </c:pt>
                <c:pt idx="46" formatCode="0.000">
                  <c:v>0.65</c:v>
                </c:pt>
                <c:pt idx="47" formatCode="0.000">
                  <c:v>0.70000000000000007</c:v>
                </c:pt>
                <c:pt idx="48" formatCode="0.000">
                  <c:v>0.73750000000000004</c:v>
                </c:pt>
                <c:pt idx="49" formatCode="0.000">
                  <c:v>0.79999999999999993</c:v>
                </c:pt>
                <c:pt idx="50" formatCode="0.000">
                  <c:v>0.85</c:v>
                </c:pt>
                <c:pt idx="51" formatCode="0.000">
                  <c:v>0.88749999999999996</c:v>
                </c:pt>
                <c:pt idx="52" formatCode="0.000">
                  <c:v>0.92500000000000004</c:v>
                </c:pt>
                <c:pt idx="53" formatCode="0.000">
                  <c:v>0.95000000000000007</c:v>
                </c:pt>
                <c:pt idx="54" formatCode="0.000">
                  <c:v>0.97500000000000009</c:v>
                </c:pt>
                <c:pt idx="55" formatCode="0.000">
                  <c:v>0.92500000000000004</c:v>
                </c:pt>
                <c:pt idx="56" formatCode="0.000">
                  <c:v>0.91250000000000009</c:v>
                </c:pt>
                <c:pt idx="57" formatCode="0.000">
                  <c:v>0.9</c:v>
                </c:pt>
                <c:pt idx="58" formatCode="0.000">
                  <c:v>0.9</c:v>
                </c:pt>
                <c:pt idx="59" formatCode="0.000">
                  <c:v>0.9</c:v>
                </c:pt>
                <c:pt idx="60" formatCode="0.000">
                  <c:v>0.875</c:v>
                </c:pt>
                <c:pt idx="61" formatCode="0.000">
                  <c:v>0.875</c:v>
                </c:pt>
                <c:pt idx="62" formatCode="0.000">
                  <c:v>0.78750000000000009</c:v>
                </c:pt>
                <c:pt idx="63" formatCode="0.000">
                  <c:v>0.76250000000000007</c:v>
                </c:pt>
                <c:pt idx="64" formatCode="0.000">
                  <c:v>0.73750000000000016</c:v>
                </c:pt>
                <c:pt idx="65" formatCode="0.000">
                  <c:v>0.71250000000000002</c:v>
                </c:pt>
                <c:pt idx="66" formatCode="0.000">
                  <c:v>0.63750000000000007</c:v>
                </c:pt>
                <c:pt idx="67" formatCode="0.000">
                  <c:v>0.58750000000000002</c:v>
                </c:pt>
                <c:pt idx="68" formatCode="0.000">
                  <c:v>0.5625</c:v>
                </c:pt>
                <c:pt idx="69" formatCode="0.000">
                  <c:v>0.52500000000000002</c:v>
                </c:pt>
                <c:pt idx="70" formatCode="0.000">
                  <c:v>0.61250000000000004</c:v>
                </c:pt>
                <c:pt idx="71" formatCode="0.000">
                  <c:v>0.66249999999999998</c:v>
                </c:pt>
                <c:pt idx="72" formatCode="0.000">
                  <c:v>0.61250000000000004</c:v>
                </c:pt>
                <c:pt idx="73" formatCode="0.000">
                  <c:v>0.55000000000000004</c:v>
                </c:pt>
                <c:pt idx="74" formatCode="0.000">
                  <c:v>0.58750000000000002</c:v>
                </c:pt>
                <c:pt idx="75" formatCode="0.000">
                  <c:v>0.58750000000000002</c:v>
                </c:pt>
                <c:pt idx="76" formatCode="0.000">
                  <c:v>0.57499999999999996</c:v>
                </c:pt>
                <c:pt idx="77" formatCode="0.000">
                  <c:v>0.5625</c:v>
                </c:pt>
                <c:pt idx="78" formatCode="0.000">
                  <c:v>0.5</c:v>
                </c:pt>
                <c:pt idx="79" formatCode="0.000">
                  <c:v>0.46249999999999997</c:v>
                </c:pt>
                <c:pt idx="80" formatCode="0.000">
                  <c:v>0.52500000000000002</c:v>
                </c:pt>
                <c:pt idx="81" formatCode="0.000">
                  <c:v>0.55000000000000004</c:v>
                </c:pt>
                <c:pt idx="82" formatCode="0.000">
                  <c:v>0.54999999999999993</c:v>
                </c:pt>
                <c:pt idx="83" formatCode="0.000">
                  <c:v>0.5625</c:v>
                </c:pt>
                <c:pt idx="84" formatCode="0.000">
                  <c:v>0.55000000000000004</c:v>
                </c:pt>
                <c:pt idx="85" formatCode="0.000">
                  <c:v>0.55000000000000004</c:v>
                </c:pt>
                <c:pt idx="86" formatCode="0.000">
                  <c:v>0.57499999999999996</c:v>
                </c:pt>
                <c:pt idx="87" formatCode="0.000">
                  <c:v>0.58749999999999991</c:v>
                </c:pt>
                <c:pt idx="88" formatCode="0.000">
                  <c:v>0.58750000000000002</c:v>
                </c:pt>
                <c:pt idx="89" formatCode="0.000">
                  <c:v>0.6</c:v>
                </c:pt>
                <c:pt idx="90" formatCode="0.000">
                  <c:v>0.61250000000000004</c:v>
                </c:pt>
                <c:pt idx="91" formatCode="0.000">
                  <c:v>0.625</c:v>
                </c:pt>
                <c:pt idx="92" formatCode="0.000">
                  <c:v>0.6</c:v>
                </c:pt>
                <c:pt idx="93" formatCode="0.000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655080"/>
        <c:axId val="639655472"/>
      </c:lineChart>
      <c:dateAx>
        <c:axId val="639655080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655472"/>
        <c:crosses val="autoZero"/>
        <c:auto val="1"/>
        <c:lblOffset val="100"/>
        <c:baseTimeUnit val="months"/>
      </c:dateAx>
      <c:valAx>
        <c:axId val="639655472"/>
        <c:scaling>
          <c:orientation val="minMax"/>
          <c:max val="1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65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2</a:t>
            </a: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 sz="1400" b="0" i="0" u="none" strike="noStrike" baseline="0">
                <a:effectLst/>
              </a:rPr>
              <a:t>Vergleichsgruppe</a:t>
            </a:r>
            <a:endParaRPr lang="en-US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Diffusion_11_EWS_EWU!$AN$3:$AN$96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Diffusion_11_EWS_EWU!$AO$3:$AO$96</c:f>
              <c:numCache>
                <c:formatCode>0.0000</c:formatCode>
                <c:ptCount val="94"/>
                <c:pt idx="1">
                  <c:v>0.3333333</c:v>
                </c:pt>
                <c:pt idx="2">
                  <c:v>0.44444440000000002</c:v>
                </c:pt>
                <c:pt idx="3">
                  <c:v>0.66666669999999995</c:v>
                </c:pt>
                <c:pt idx="4">
                  <c:v>0.44444440000000002</c:v>
                </c:pt>
                <c:pt idx="5">
                  <c:v>0.44444440000000002</c:v>
                </c:pt>
                <c:pt idx="6">
                  <c:v>0.66666669999999995</c:v>
                </c:pt>
                <c:pt idx="7">
                  <c:v>0.3333333</c:v>
                </c:pt>
                <c:pt idx="8">
                  <c:v>0.5</c:v>
                </c:pt>
                <c:pt idx="9">
                  <c:v>0.3</c:v>
                </c:pt>
                <c:pt idx="10">
                  <c:v>0.6</c:v>
                </c:pt>
                <c:pt idx="11">
                  <c:v>0.4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0.7</c:v>
                </c:pt>
                <c:pt idx="16">
                  <c:v>0.5</c:v>
                </c:pt>
                <c:pt idx="17">
                  <c:v>0.3</c:v>
                </c:pt>
                <c:pt idx="18">
                  <c:v>0.9</c:v>
                </c:pt>
                <c:pt idx="19">
                  <c:v>0.1</c:v>
                </c:pt>
                <c:pt idx="20">
                  <c:v>0.6</c:v>
                </c:pt>
                <c:pt idx="21">
                  <c:v>0.5</c:v>
                </c:pt>
                <c:pt idx="22">
                  <c:v>0.4</c:v>
                </c:pt>
                <c:pt idx="23">
                  <c:v>0.2</c:v>
                </c:pt>
                <c:pt idx="24">
                  <c:v>0.3</c:v>
                </c:pt>
                <c:pt idx="25">
                  <c:v>0.8</c:v>
                </c:pt>
                <c:pt idx="26">
                  <c:v>0.8</c:v>
                </c:pt>
                <c:pt idx="27">
                  <c:v>0.6</c:v>
                </c:pt>
                <c:pt idx="28">
                  <c:v>0.7</c:v>
                </c:pt>
                <c:pt idx="29">
                  <c:v>0.5</c:v>
                </c:pt>
                <c:pt idx="30">
                  <c:v>0.3</c:v>
                </c:pt>
                <c:pt idx="31">
                  <c:v>0.7</c:v>
                </c:pt>
                <c:pt idx="32">
                  <c:v>0.7</c:v>
                </c:pt>
                <c:pt idx="33">
                  <c:v>0.2</c:v>
                </c:pt>
                <c:pt idx="34">
                  <c:v>0.9</c:v>
                </c:pt>
                <c:pt idx="35">
                  <c:v>0.7</c:v>
                </c:pt>
                <c:pt idx="36">
                  <c:v>0.9</c:v>
                </c:pt>
                <c:pt idx="37">
                  <c:v>0.7</c:v>
                </c:pt>
                <c:pt idx="38">
                  <c:v>0.6</c:v>
                </c:pt>
                <c:pt idx="39">
                  <c:v>0.4</c:v>
                </c:pt>
                <c:pt idx="40">
                  <c:v>0.4</c:v>
                </c:pt>
                <c:pt idx="41">
                  <c:v>0.7</c:v>
                </c:pt>
                <c:pt idx="42">
                  <c:v>0.9</c:v>
                </c:pt>
                <c:pt idx="43">
                  <c:v>0.4</c:v>
                </c:pt>
                <c:pt idx="44">
                  <c:v>0.3</c:v>
                </c:pt>
                <c:pt idx="45">
                  <c:v>0.5</c:v>
                </c:pt>
                <c:pt idx="46">
                  <c:v>0.5</c:v>
                </c:pt>
                <c:pt idx="47">
                  <c:v>0.9</c:v>
                </c:pt>
                <c:pt idx="48">
                  <c:v>0.8</c:v>
                </c:pt>
                <c:pt idx="49">
                  <c:v>0.8</c:v>
                </c:pt>
                <c:pt idx="50">
                  <c:v>0.2</c:v>
                </c:pt>
                <c:pt idx="51">
                  <c:v>0.7</c:v>
                </c:pt>
                <c:pt idx="52">
                  <c:v>0.3</c:v>
                </c:pt>
                <c:pt idx="53">
                  <c:v>0.7</c:v>
                </c:pt>
                <c:pt idx="54">
                  <c:v>0.8</c:v>
                </c:pt>
                <c:pt idx="55">
                  <c:v>0.8</c:v>
                </c:pt>
                <c:pt idx="56">
                  <c:v>0.9</c:v>
                </c:pt>
                <c:pt idx="57">
                  <c:v>0.3</c:v>
                </c:pt>
                <c:pt idx="58">
                  <c:v>0.6</c:v>
                </c:pt>
                <c:pt idx="59">
                  <c:v>0.7</c:v>
                </c:pt>
                <c:pt idx="60">
                  <c:v>0.8</c:v>
                </c:pt>
                <c:pt idx="61">
                  <c:v>0.8</c:v>
                </c:pt>
                <c:pt idx="62">
                  <c:v>0.5</c:v>
                </c:pt>
                <c:pt idx="63">
                  <c:v>0.2</c:v>
                </c:pt>
                <c:pt idx="64">
                  <c:v>0.6</c:v>
                </c:pt>
                <c:pt idx="65">
                  <c:v>0.4</c:v>
                </c:pt>
                <c:pt idx="66">
                  <c:v>0.8</c:v>
                </c:pt>
                <c:pt idx="67">
                  <c:v>0.4</c:v>
                </c:pt>
                <c:pt idx="68">
                  <c:v>0.5</c:v>
                </c:pt>
                <c:pt idx="69">
                  <c:v>0.7</c:v>
                </c:pt>
                <c:pt idx="70">
                  <c:v>0.7</c:v>
                </c:pt>
                <c:pt idx="71">
                  <c:v>0.7</c:v>
                </c:pt>
                <c:pt idx="72">
                  <c:v>0.7</c:v>
                </c:pt>
                <c:pt idx="73">
                  <c:v>0.5</c:v>
                </c:pt>
                <c:pt idx="74">
                  <c:v>1</c:v>
                </c:pt>
                <c:pt idx="75">
                  <c:v>0.5</c:v>
                </c:pt>
                <c:pt idx="76">
                  <c:v>0.7</c:v>
                </c:pt>
                <c:pt idx="77">
                  <c:v>0.4</c:v>
                </c:pt>
                <c:pt idx="78">
                  <c:v>0.5</c:v>
                </c:pt>
                <c:pt idx="79">
                  <c:v>0.7</c:v>
                </c:pt>
                <c:pt idx="80">
                  <c:v>0.4</c:v>
                </c:pt>
                <c:pt idx="81">
                  <c:v>0.5</c:v>
                </c:pt>
                <c:pt idx="82">
                  <c:v>0.5</c:v>
                </c:pt>
                <c:pt idx="83">
                  <c:v>0.7</c:v>
                </c:pt>
                <c:pt idx="84">
                  <c:v>0.7</c:v>
                </c:pt>
                <c:pt idx="85">
                  <c:v>0.5</c:v>
                </c:pt>
                <c:pt idx="86">
                  <c:v>0.7</c:v>
                </c:pt>
                <c:pt idx="87">
                  <c:v>0.5</c:v>
                </c:pt>
                <c:pt idx="88">
                  <c:v>0.3</c:v>
                </c:pt>
                <c:pt idx="89">
                  <c:v>0.9</c:v>
                </c:pt>
                <c:pt idx="90">
                  <c:v>0.9</c:v>
                </c:pt>
                <c:pt idx="91">
                  <c:v>0.6</c:v>
                </c:pt>
                <c:pt idx="92">
                  <c:v>0.6</c:v>
                </c:pt>
                <c:pt idx="9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F-4433-B59F-BC7FB5163F5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Diffusion_11_EWS_EWU!$AN$3:$AN$96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Diffusion_11_EWS_EWU!$AP$3:$AP$96</c:f>
              <c:numCache>
                <c:formatCode>0.0000</c:formatCode>
                <c:ptCount val="94"/>
                <c:pt idx="8" formatCode="0.000">
                  <c:v>0.47916665000000003</c:v>
                </c:pt>
                <c:pt idx="9" formatCode="0.000">
                  <c:v>0.4749999875</c:v>
                </c:pt>
                <c:pt idx="10" formatCode="0.000">
                  <c:v>0.4944444375</c:v>
                </c:pt>
                <c:pt idx="11" formatCode="0.000">
                  <c:v>0.4611111</c:v>
                </c:pt>
                <c:pt idx="12" formatCode="0.000">
                  <c:v>0.48055555</c:v>
                </c:pt>
                <c:pt idx="13" formatCode="0.000">
                  <c:v>0.5</c:v>
                </c:pt>
                <c:pt idx="14" formatCode="0.000">
                  <c:v>0.49166666250000002</c:v>
                </c:pt>
                <c:pt idx="15" formatCode="0.000">
                  <c:v>0.53749999999999998</c:v>
                </c:pt>
                <c:pt idx="16" formatCode="0.000">
                  <c:v>0.53749999999999998</c:v>
                </c:pt>
                <c:pt idx="17" formatCode="0.000">
                  <c:v>0.53749999999999998</c:v>
                </c:pt>
                <c:pt idx="18" formatCode="0.000">
                  <c:v>0.57500000000000007</c:v>
                </c:pt>
                <c:pt idx="19" formatCode="0.000">
                  <c:v>0.53749999999999998</c:v>
                </c:pt>
                <c:pt idx="20" formatCode="0.000">
                  <c:v>0.53749999999999998</c:v>
                </c:pt>
                <c:pt idx="21" formatCode="0.000">
                  <c:v>0.52499999999999991</c:v>
                </c:pt>
                <c:pt idx="22" formatCode="0.000">
                  <c:v>0.5</c:v>
                </c:pt>
                <c:pt idx="23" formatCode="0.000">
                  <c:v>0.43750000000000006</c:v>
                </c:pt>
                <c:pt idx="24" formatCode="0.000">
                  <c:v>0.41249999999999998</c:v>
                </c:pt>
                <c:pt idx="25" formatCode="0.000">
                  <c:v>0.47499999999999998</c:v>
                </c:pt>
                <c:pt idx="26" formatCode="0.000">
                  <c:v>0.46250000000000002</c:v>
                </c:pt>
                <c:pt idx="27" formatCode="0.000">
                  <c:v>0.52499999999999991</c:v>
                </c:pt>
                <c:pt idx="28" formatCode="0.000">
                  <c:v>0.53749999999999998</c:v>
                </c:pt>
                <c:pt idx="29" formatCode="0.000">
                  <c:v>0.53749999999999998</c:v>
                </c:pt>
                <c:pt idx="30" formatCode="0.000">
                  <c:v>0.52500000000000002</c:v>
                </c:pt>
                <c:pt idx="31" formatCode="0.000">
                  <c:v>0.58750000000000002</c:v>
                </c:pt>
                <c:pt idx="32" formatCode="0.000">
                  <c:v>0.63750000000000007</c:v>
                </c:pt>
                <c:pt idx="33" formatCode="0.000">
                  <c:v>0.5625</c:v>
                </c:pt>
                <c:pt idx="34" formatCode="0.000">
                  <c:v>0.57500000000000007</c:v>
                </c:pt>
                <c:pt idx="35" formatCode="0.000">
                  <c:v>0.58750000000000013</c:v>
                </c:pt>
                <c:pt idx="36" formatCode="0.000">
                  <c:v>0.61250000000000004</c:v>
                </c:pt>
                <c:pt idx="37" formatCode="0.000">
                  <c:v>0.63750000000000007</c:v>
                </c:pt>
                <c:pt idx="38" formatCode="0.000">
                  <c:v>0.67500000000000004</c:v>
                </c:pt>
                <c:pt idx="39" formatCode="0.000">
                  <c:v>0.63749999999999996</c:v>
                </c:pt>
                <c:pt idx="40" formatCode="0.000">
                  <c:v>0.60000000000000009</c:v>
                </c:pt>
                <c:pt idx="41" formatCode="0.000">
                  <c:v>0.66250000000000009</c:v>
                </c:pt>
                <c:pt idx="42" formatCode="0.000">
                  <c:v>0.66249999999999998</c:v>
                </c:pt>
                <c:pt idx="43" formatCode="0.000">
                  <c:v>0.62500000000000011</c:v>
                </c:pt>
                <c:pt idx="44" formatCode="0.000">
                  <c:v>0.54999999999999993</c:v>
                </c:pt>
                <c:pt idx="45" formatCode="0.000">
                  <c:v>0.52499999999999991</c:v>
                </c:pt>
                <c:pt idx="46" formatCode="0.000">
                  <c:v>0.51249999999999996</c:v>
                </c:pt>
                <c:pt idx="47" formatCode="0.000">
                  <c:v>0.57499999999999996</c:v>
                </c:pt>
                <c:pt idx="48" formatCode="0.000">
                  <c:v>0.625</c:v>
                </c:pt>
                <c:pt idx="49" formatCode="0.000">
                  <c:v>0.63749999999999996</c:v>
                </c:pt>
                <c:pt idx="50" formatCode="0.000">
                  <c:v>0.55000000000000004</c:v>
                </c:pt>
                <c:pt idx="51" formatCode="0.000">
                  <c:v>0.58750000000000002</c:v>
                </c:pt>
                <c:pt idx="52" formatCode="0.000">
                  <c:v>0.58750000000000002</c:v>
                </c:pt>
                <c:pt idx="53" formatCode="0.000">
                  <c:v>0.61250000000000004</c:v>
                </c:pt>
                <c:pt idx="54" formatCode="0.000">
                  <c:v>0.65</c:v>
                </c:pt>
                <c:pt idx="55" formatCode="0.000">
                  <c:v>0.63749999999999996</c:v>
                </c:pt>
                <c:pt idx="56" formatCode="0.000">
                  <c:v>0.65</c:v>
                </c:pt>
                <c:pt idx="57" formatCode="0.000">
                  <c:v>0.58750000000000002</c:v>
                </c:pt>
                <c:pt idx="58" formatCode="0.000">
                  <c:v>0.63749999999999996</c:v>
                </c:pt>
                <c:pt idx="59" formatCode="0.000">
                  <c:v>0.63749999999999996</c:v>
                </c:pt>
                <c:pt idx="60" formatCode="0.000">
                  <c:v>0.7</c:v>
                </c:pt>
                <c:pt idx="61" formatCode="0.000">
                  <c:v>0.71249999999999991</c:v>
                </c:pt>
                <c:pt idx="62" formatCode="0.000">
                  <c:v>0.67499999999999993</c:v>
                </c:pt>
                <c:pt idx="63" formatCode="0.000">
                  <c:v>0.6</c:v>
                </c:pt>
                <c:pt idx="64" formatCode="0.000">
                  <c:v>0.5625</c:v>
                </c:pt>
                <c:pt idx="65" formatCode="0.000">
                  <c:v>0.57499999999999996</c:v>
                </c:pt>
                <c:pt idx="66" formatCode="0.000">
                  <c:v>0.6</c:v>
                </c:pt>
                <c:pt idx="67" formatCode="0.000">
                  <c:v>0.56250000000000011</c:v>
                </c:pt>
                <c:pt idx="68" formatCode="0.000">
                  <c:v>0.52499999999999991</c:v>
                </c:pt>
                <c:pt idx="69" formatCode="0.000">
                  <c:v>0.51249999999999996</c:v>
                </c:pt>
                <c:pt idx="70" formatCode="0.000">
                  <c:v>0.53749999999999998</c:v>
                </c:pt>
                <c:pt idx="71" formatCode="0.000">
                  <c:v>0.60000000000000009</c:v>
                </c:pt>
                <c:pt idx="72" formatCode="0.000">
                  <c:v>0.61250000000000004</c:v>
                </c:pt>
                <c:pt idx="73" formatCode="0.000">
                  <c:v>0.62500000000000011</c:v>
                </c:pt>
                <c:pt idx="74" formatCode="0.000">
                  <c:v>0.65</c:v>
                </c:pt>
                <c:pt idx="75" formatCode="0.000">
                  <c:v>0.66249999999999998</c:v>
                </c:pt>
                <c:pt idx="76" formatCode="0.000">
                  <c:v>0.6875</c:v>
                </c:pt>
                <c:pt idx="77" formatCode="0.000">
                  <c:v>0.65</c:v>
                </c:pt>
                <c:pt idx="78" formatCode="0.000">
                  <c:v>0.625</c:v>
                </c:pt>
                <c:pt idx="79" formatCode="0.000">
                  <c:v>0.62500000000000011</c:v>
                </c:pt>
                <c:pt idx="80" formatCode="0.000">
                  <c:v>0.58750000000000002</c:v>
                </c:pt>
                <c:pt idx="81" formatCode="0.000">
                  <c:v>0.58750000000000002</c:v>
                </c:pt>
                <c:pt idx="82" formatCode="0.000">
                  <c:v>0.52499999999999991</c:v>
                </c:pt>
                <c:pt idx="83" formatCode="0.000">
                  <c:v>0.54999999999999993</c:v>
                </c:pt>
                <c:pt idx="84" formatCode="0.000">
                  <c:v>0.55000000000000004</c:v>
                </c:pt>
                <c:pt idx="85" formatCode="0.000">
                  <c:v>0.5625</c:v>
                </c:pt>
                <c:pt idx="86" formatCode="0.000">
                  <c:v>0.58750000000000002</c:v>
                </c:pt>
                <c:pt idx="87" formatCode="0.000">
                  <c:v>0.5625</c:v>
                </c:pt>
                <c:pt idx="88" formatCode="0.000">
                  <c:v>0.54999999999999993</c:v>
                </c:pt>
                <c:pt idx="89" formatCode="0.000">
                  <c:v>0.6</c:v>
                </c:pt>
                <c:pt idx="90" formatCode="0.000">
                  <c:v>0.65</c:v>
                </c:pt>
                <c:pt idx="91" formatCode="0.000">
                  <c:v>0.63749999999999996</c:v>
                </c:pt>
                <c:pt idx="92" formatCode="0.000">
                  <c:v>0.62499999999999989</c:v>
                </c:pt>
                <c:pt idx="93" formatCode="0.000">
                  <c:v>0.66249999999999998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F-4433-B59F-BC7FB5163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657824"/>
        <c:axId val="639658216"/>
      </c:lineChart>
      <c:dateAx>
        <c:axId val="63965782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658216"/>
        <c:crosses val="autoZero"/>
        <c:auto val="1"/>
        <c:lblOffset val="100"/>
        <c:baseTimeUnit val="months"/>
      </c:dateAx>
      <c:valAx>
        <c:axId val="639658216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65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3</a:t>
            </a: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Vergleichsgruppe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Diffusion_11_EWS_EWU!$AR$3:$AR$96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Diffusion_11_EWS_EWU!$AS$3:$AS$96</c:f>
              <c:numCache>
                <c:formatCode>0.0000</c:formatCode>
                <c:ptCount val="94"/>
                <c:pt idx="1">
                  <c:v>0.1111111</c:v>
                </c:pt>
                <c:pt idx="2">
                  <c:v>0.22222220000000001</c:v>
                </c:pt>
                <c:pt idx="3">
                  <c:v>0.44444440000000002</c:v>
                </c:pt>
                <c:pt idx="4">
                  <c:v>0.44444440000000002</c:v>
                </c:pt>
                <c:pt idx="5">
                  <c:v>0.22222220000000001</c:v>
                </c:pt>
                <c:pt idx="6">
                  <c:v>0.1111111</c:v>
                </c:pt>
                <c:pt idx="7">
                  <c:v>0.22222220000000001</c:v>
                </c:pt>
                <c:pt idx="8">
                  <c:v>0.3</c:v>
                </c:pt>
                <c:pt idx="9">
                  <c:v>0.1</c:v>
                </c:pt>
                <c:pt idx="10">
                  <c:v>0.2</c:v>
                </c:pt>
                <c:pt idx="11">
                  <c:v>0.1</c:v>
                </c:pt>
                <c:pt idx="12">
                  <c:v>0.6</c:v>
                </c:pt>
                <c:pt idx="13">
                  <c:v>0.6</c:v>
                </c:pt>
                <c:pt idx="14">
                  <c:v>0.5</c:v>
                </c:pt>
                <c:pt idx="15">
                  <c:v>0.4</c:v>
                </c:pt>
                <c:pt idx="16">
                  <c:v>0.3</c:v>
                </c:pt>
                <c:pt idx="17">
                  <c:v>0.3</c:v>
                </c:pt>
                <c:pt idx="18">
                  <c:v>0.5</c:v>
                </c:pt>
                <c:pt idx="19">
                  <c:v>0.1</c:v>
                </c:pt>
                <c:pt idx="20">
                  <c:v>0.6</c:v>
                </c:pt>
                <c:pt idx="21">
                  <c:v>0.5</c:v>
                </c:pt>
                <c:pt idx="22">
                  <c:v>0.3</c:v>
                </c:pt>
                <c:pt idx="23">
                  <c:v>0.2</c:v>
                </c:pt>
                <c:pt idx="24">
                  <c:v>0.2</c:v>
                </c:pt>
                <c:pt idx="25">
                  <c:v>0.6</c:v>
                </c:pt>
                <c:pt idx="26">
                  <c:v>0.5</c:v>
                </c:pt>
                <c:pt idx="27">
                  <c:v>0.5</c:v>
                </c:pt>
                <c:pt idx="28">
                  <c:v>0.6</c:v>
                </c:pt>
                <c:pt idx="29">
                  <c:v>0.3</c:v>
                </c:pt>
                <c:pt idx="30">
                  <c:v>0.2</c:v>
                </c:pt>
                <c:pt idx="31">
                  <c:v>0.6</c:v>
                </c:pt>
                <c:pt idx="32">
                  <c:v>0.6</c:v>
                </c:pt>
                <c:pt idx="33">
                  <c:v>0.2</c:v>
                </c:pt>
                <c:pt idx="34">
                  <c:v>0.8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0.1</c:v>
                </c:pt>
                <c:pt idx="39">
                  <c:v>0.3</c:v>
                </c:pt>
                <c:pt idx="40">
                  <c:v>0.2</c:v>
                </c:pt>
                <c:pt idx="41">
                  <c:v>0.3</c:v>
                </c:pt>
                <c:pt idx="42">
                  <c:v>0.5</c:v>
                </c:pt>
                <c:pt idx="43">
                  <c:v>0.4</c:v>
                </c:pt>
                <c:pt idx="44">
                  <c:v>0.1</c:v>
                </c:pt>
                <c:pt idx="45">
                  <c:v>0.5</c:v>
                </c:pt>
                <c:pt idx="46">
                  <c:v>0.3</c:v>
                </c:pt>
                <c:pt idx="47">
                  <c:v>0.9</c:v>
                </c:pt>
                <c:pt idx="48">
                  <c:v>0.8</c:v>
                </c:pt>
                <c:pt idx="49">
                  <c:v>0.8</c:v>
                </c:pt>
                <c:pt idx="50">
                  <c:v>0.2</c:v>
                </c:pt>
                <c:pt idx="51">
                  <c:v>0.7</c:v>
                </c:pt>
                <c:pt idx="52">
                  <c:v>0.3</c:v>
                </c:pt>
                <c:pt idx="53">
                  <c:v>0.6</c:v>
                </c:pt>
                <c:pt idx="54">
                  <c:v>0.7</c:v>
                </c:pt>
                <c:pt idx="55">
                  <c:v>0.6</c:v>
                </c:pt>
                <c:pt idx="56">
                  <c:v>0.9</c:v>
                </c:pt>
                <c:pt idx="57">
                  <c:v>0.2</c:v>
                </c:pt>
                <c:pt idx="58">
                  <c:v>0.6</c:v>
                </c:pt>
                <c:pt idx="59">
                  <c:v>0.7</c:v>
                </c:pt>
                <c:pt idx="60">
                  <c:v>0.6</c:v>
                </c:pt>
                <c:pt idx="61">
                  <c:v>0.7</c:v>
                </c:pt>
                <c:pt idx="62">
                  <c:v>0.2</c:v>
                </c:pt>
                <c:pt idx="63">
                  <c:v>0.1</c:v>
                </c:pt>
                <c:pt idx="64">
                  <c:v>0.5</c:v>
                </c:pt>
                <c:pt idx="65">
                  <c:v>0.3</c:v>
                </c:pt>
                <c:pt idx="66">
                  <c:v>0.4</c:v>
                </c:pt>
                <c:pt idx="67">
                  <c:v>0.3</c:v>
                </c:pt>
                <c:pt idx="68">
                  <c:v>0.4</c:v>
                </c:pt>
                <c:pt idx="69">
                  <c:v>0.4</c:v>
                </c:pt>
                <c:pt idx="70">
                  <c:v>0.6</c:v>
                </c:pt>
                <c:pt idx="71">
                  <c:v>0.6</c:v>
                </c:pt>
                <c:pt idx="72">
                  <c:v>0.2</c:v>
                </c:pt>
                <c:pt idx="73">
                  <c:v>0.2</c:v>
                </c:pt>
                <c:pt idx="74">
                  <c:v>0.7</c:v>
                </c:pt>
                <c:pt idx="75">
                  <c:v>0.2</c:v>
                </c:pt>
                <c:pt idx="76">
                  <c:v>0.4</c:v>
                </c:pt>
                <c:pt idx="77">
                  <c:v>0.3</c:v>
                </c:pt>
                <c:pt idx="78">
                  <c:v>0.3</c:v>
                </c:pt>
                <c:pt idx="79">
                  <c:v>0.3</c:v>
                </c:pt>
                <c:pt idx="80">
                  <c:v>0.4</c:v>
                </c:pt>
                <c:pt idx="81">
                  <c:v>0.1</c:v>
                </c:pt>
                <c:pt idx="82">
                  <c:v>0.2</c:v>
                </c:pt>
                <c:pt idx="83">
                  <c:v>0.6</c:v>
                </c:pt>
                <c:pt idx="84">
                  <c:v>0.3</c:v>
                </c:pt>
                <c:pt idx="85">
                  <c:v>0.4</c:v>
                </c:pt>
                <c:pt idx="86">
                  <c:v>0.5</c:v>
                </c:pt>
                <c:pt idx="87">
                  <c:v>0.3</c:v>
                </c:pt>
                <c:pt idx="88">
                  <c:v>0.3</c:v>
                </c:pt>
                <c:pt idx="89">
                  <c:v>0.5</c:v>
                </c:pt>
                <c:pt idx="90">
                  <c:v>0.7</c:v>
                </c:pt>
                <c:pt idx="91">
                  <c:v>0.5</c:v>
                </c:pt>
                <c:pt idx="92">
                  <c:v>0.2</c:v>
                </c:pt>
                <c:pt idx="93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Diffusion_11_EWS_EWU!$AR$3:$AR$96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Diffusion_11_EWS_EWU!$AT$3:$AT$96</c:f>
              <c:numCache>
                <c:formatCode>General</c:formatCode>
                <c:ptCount val="94"/>
                <c:pt idx="8" formatCode="0.000">
                  <c:v>0.25972220000000001</c:v>
                </c:pt>
                <c:pt idx="9" formatCode="0.000">
                  <c:v>0.25833331250000002</c:v>
                </c:pt>
                <c:pt idx="10" formatCode="0.000">
                  <c:v>0.25555553750000004</c:v>
                </c:pt>
                <c:pt idx="11" formatCode="0.000">
                  <c:v>0.21249998750000001</c:v>
                </c:pt>
                <c:pt idx="12" formatCode="0.000">
                  <c:v>0.23194443749999999</c:v>
                </c:pt>
                <c:pt idx="13" formatCode="0.000">
                  <c:v>0.2791666625</c:v>
                </c:pt>
                <c:pt idx="14" formatCode="0.000">
                  <c:v>0.32777777499999999</c:v>
                </c:pt>
                <c:pt idx="15" formatCode="0.000">
                  <c:v>0.35</c:v>
                </c:pt>
                <c:pt idx="16" formatCode="0.000">
                  <c:v>0.35</c:v>
                </c:pt>
                <c:pt idx="17" formatCode="0.000">
                  <c:v>0.37499999999999994</c:v>
                </c:pt>
                <c:pt idx="18" formatCode="0.000">
                  <c:v>0.41249999999999992</c:v>
                </c:pt>
                <c:pt idx="19" formatCode="0.000">
                  <c:v>0.41249999999999998</c:v>
                </c:pt>
                <c:pt idx="20" formatCode="0.000">
                  <c:v>0.41250000000000003</c:v>
                </c:pt>
                <c:pt idx="21" formatCode="0.000">
                  <c:v>0.4</c:v>
                </c:pt>
                <c:pt idx="22" formatCode="0.000">
                  <c:v>0.375</c:v>
                </c:pt>
                <c:pt idx="23" formatCode="0.000">
                  <c:v>0.35000000000000003</c:v>
                </c:pt>
                <c:pt idx="24" formatCode="0.000">
                  <c:v>0.33750000000000002</c:v>
                </c:pt>
                <c:pt idx="25" formatCode="0.000">
                  <c:v>0.37500000000000006</c:v>
                </c:pt>
                <c:pt idx="26" formatCode="0.000">
                  <c:v>0.375</c:v>
                </c:pt>
                <c:pt idx="27" formatCode="0.000">
                  <c:v>0.42499999999999999</c:v>
                </c:pt>
                <c:pt idx="28" formatCode="0.000">
                  <c:v>0.42499999999999999</c:v>
                </c:pt>
                <c:pt idx="29" formatCode="0.000">
                  <c:v>0.39999999999999997</c:v>
                </c:pt>
                <c:pt idx="30" formatCode="0.000">
                  <c:v>0.38750000000000001</c:v>
                </c:pt>
                <c:pt idx="31" formatCode="0.000">
                  <c:v>0.4375</c:v>
                </c:pt>
                <c:pt idx="32" formatCode="0.000">
                  <c:v>0.48750000000000004</c:v>
                </c:pt>
                <c:pt idx="33" formatCode="0.000">
                  <c:v>0.43750000000000006</c:v>
                </c:pt>
                <c:pt idx="34" formatCode="0.000">
                  <c:v>0.47500000000000009</c:v>
                </c:pt>
                <c:pt idx="35" formatCode="0.000">
                  <c:v>0.47499999999999998</c:v>
                </c:pt>
                <c:pt idx="36" formatCode="0.000">
                  <c:v>0.45</c:v>
                </c:pt>
                <c:pt idx="37" formatCode="0.000">
                  <c:v>0.46249999999999997</c:v>
                </c:pt>
                <c:pt idx="38" formatCode="0.000">
                  <c:v>0.45</c:v>
                </c:pt>
                <c:pt idx="39" formatCode="0.000">
                  <c:v>0.41249999999999998</c:v>
                </c:pt>
                <c:pt idx="40" formatCode="0.000">
                  <c:v>0.36249999999999999</c:v>
                </c:pt>
                <c:pt idx="41" formatCode="0.000">
                  <c:v>0.375</c:v>
                </c:pt>
                <c:pt idx="42" formatCode="0.000">
                  <c:v>0.33750000000000002</c:v>
                </c:pt>
                <c:pt idx="43" formatCode="0.000">
                  <c:v>0.32500000000000001</c:v>
                </c:pt>
                <c:pt idx="44" formatCode="0.000">
                  <c:v>0.28750000000000003</c:v>
                </c:pt>
                <c:pt idx="45" formatCode="0.000">
                  <c:v>0.30000000000000004</c:v>
                </c:pt>
                <c:pt idx="46" formatCode="0.000">
                  <c:v>0.32500000000000001</c:v>
                </c:pt>
                <c:pt idx="47" formatCode="0.000">
                  <c:v>0.39999999999999997</c:v>
                </c:pt>
                <c:pt idx="48" formatCode="0.000">
                  <c:v>0.47499999999999998</c:v>
                </c:pt>
                <c:pt idx="49" formatCode="0.000">
                  <c:v>0.53749999999999998</c:v>
                </c:pt>
                <c:pt idx="50" formatCode="0.000">
                  <c:v>0.5</c:v>
                </c:pt>
                <c:pt idx="51" formatCode="0.000">
                  <c:v>0.53749999999999998</c:v>
                </c:pt>
                <c:pt idx="52" formatCode="0.000">
                  <c:v>0.5625</c:v>
                </c:pt>
                <c:pt idx="53" formatCode="0.000">
                  <c:v>0.57499999999999996</c:v>
                </c:pt>
                <c:pt idx="54" formatCode="0.000">
                  <c:v>0.625</c:v>
                </c:pt>
                <c:pt idx="55" formatCode="0.000">
                  <c:v>0.58749999999999991</c:v>
                </c:pt>
                <c:pt idx="56" formatCode="0.000">
                  <c:v>0.6</c:v>
                </c:pt>
                <c:pt idx="57" formatCode="0.000">
                  <c:v>0.52500000000000002</c:v>
                </c:pt>
                <c:pt idx="58" formatCode="0.000">
                  <c:v>0.57499999999999996</c:v>
                </c:pt>
                <c:pt idx="59" formatCode="0.000">
                  <c:v>0.57499999999999996</c:v>
                </c:pt>
                <c:pt idx="60" formatCode="0.000">
                  <c:v>0.61249999999999993</c:v>
                </c:pt>
                <c:pt idx="61" formatCode="0.000">
                  <c:v>0.625</c:v>
                </c:pt>
                <c:pt idx="62" formatCode="0.000">
                  <c:v>0.5625</c:v>
                </c:pt>
                <c:pt idx="63" formatCode="0.000">
                  <c:v>0.5</c:v>
                </c:pt>
                <c:pt idx="64" formatCode="0.000">
                  <c:v>0.45</c:v>
                </c:pt>
                <c:pt idx="65" formatCode="0.000">
                  <c:v>0.46249999999999997</c:v>
                </c:pt>
                <c:pt idx="66" formatCode="0.000">
                  <c:v>0.43749999999999994</c:v>
                </c:pt>
                <c:pt idx="67" formatCode="0.000">
                  <c:v>0.3874999999999999</c:v>
                </c:pt>
                <c:pt idx="68" formatCode="0.000">
                  <c:v>0.36249999999999999</c:v>
                </c:pt>
                <c:pt idx="69" formatCode="0.000">
                  <c:v>0.32500000000000001</c:v>
                </c:pt>
                <c:pt idx="70" formatCode="0.000">
                  <c:v>0.375</c:v>
                </c:pt>
                <c:pt idx="71" formatCode="0.000">
                  <c:v>0.43750000000000006</c:v>
                </c:pt>
                <c:pt idx="72" formatCode="0.000">
                  <c:v>0.4</c:v>
                </c:pt>
                <c:pt idx="73" formatCode="0.000">
                  <c:v>0.38750000000000007</c:v>
                </c:pt>
                <c:pt idx="74" formatCode="0.000">
                  <c:v>0.42500000000000004</c:v>
                </c:pt>
                <c:pt idx="75" formatCode="0.000">
                  <c:v>0.41250000000000009</c:v>
                </c:pt>
                <c:pt idx="76" formatCode="0.000">
                  <c:v>0.41250000000000003</c:v>
                </c:pt>
                <c:pt idx="77" formatCode="0.000">
                  <c:v>0.39999999999999997</c:v>
                </c:pt>
                <c:pt idx="78" formatCode="0.000">
                  <c:v>0.36249999999999993</c:v>
                </c:pt>
                <c:pt idx="79" formatCode="0.000">
                  <c:v>0.32499999999999996</c:v>
                </c:pt>
                <c:pt idx="80" formatCode="0.000">
                  <c:v>0.35</c:v>
                </c:pt>
                <c:pt idx="81" formatCode="0.000">
                  <c:v>0.33749999999999997</c:v>
                </c:pt>
                <c:pt idx="82" formatCode="0.000">
                  <c:v>0.27500000000000008</c:v>
                </c:pt>
                <c:pt idx="83" formatCode="0.000">
                  <c:v>0.32500000000000007</c:v>
                </c:pt>
                <c:pt idx="84" formatCode="0.000">
                  <c:v>0.31249999999999994</c:v>
                </c:pt>
                <c:pt idx="85" formatCode="0.000">
                  <c:v>0.32499999999999996</c:v>
                </c:pt>
                <c:pt idx="86" formatCode="0.000">
                  <c:v>0.35000000000000003</c:v>
                </c:pt>
                <c:pt idx="87" formatCode="0.000">
                  <c:v>0.35</c:v>
                </c:pt>
                <c:pt idx="88" formatCode="0.000">
                  <c:v>0.33749999999999997</c:v>
                </c:pt>
                <c:pt idx="89" formatCode="0.000">
                  <c:v>0.38749999999999996</c:v>
                </c:pt>
                <c:pt idx="90" formatCode="0.000">
                  <c:v>0.44999999999999996</c:v>
                </c:pt>
                <c:pt idx="91" formatCode="0.000">
                  <c:v>0.4375</c:v>
                </c:pt>
                <c:pt idx="92" formatCode="0.000">
                  <c:v>0.42500000000000004</c:v>
                </c:pt>
                <c:pt idx="93" formatCode="0.000">
                  <c:v>0.46250000000000002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660568"/>
        <c:axId val="640301680"/>
      </c:lineChart>
      <c:dateAx>
        <c:axId val="639660568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1680"/>
        <c:crosses val="autoZero"/>
        <c:auto val="1"/>
        <c:lblOffset val="100"/>
        <c:baseTimeUnit val="months"/>
      </c:dateAx>
      <c:valAx>
        <c:axId val="640301680"/>
        <c:scaling>
          <c:orientation val="minMax"/>
          <c:max val="1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66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</a:t>
            </a:r>
            <a:r>
              <a:rPr lang="en-US" baseline="0">
                <a:solidFill>
                  <a:sysClr val="windowText" lastClr="000000"/>
                </a:solidFill>
              </a:rPr>
              <a:t> 1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Diffusion_EWS_1995_wechs!$B$2</c:f>
              <c:strCache>
                <c:ptCount val="1"/>
                <c:pt idx="0">
                  <c:v>Diffusionsindex Ansatz 1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Diffusion_EWS_1995_wechs!$A$3:$A$18</c:f>
              <c:numCache>
                <c:formatCode>[$-407]mmm/\ yy;@</c:formatCode>
                <c:ptCount val="16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</c:numCache>
            </c:numRef>
          </c:cat>
          <c:val>
            <c:numRef>
              <c:f>Diffusion_EWS_1995_wechs!$B$3:$B$17</c:f>
              <c:numCache>
                <c:formatCode>0.0000</c:formatCode>
                <c:ptCount val="15"/>
                <c:pt idx="0">
                  <c:v>9.0909100000000007E-2</c:v>
                </c:pt>
                <c:pt idx="1">
                  <c:v>0.18181820000000001</c:v>
                </c:pt>
                <c:pt idx="2">
                  <c:v>0.36363640000000003</c:v>
                </c:pt>
                <c:pt idx="3">
                  <c:v>0.45454549999999999</c:v>
                </c:pt>
                <c:pt idx="4">
                  <c:v>0.35714289999999999</c:v>
                </c:pt>
                <c:pt idx="5">
                  <c:v>0.2142857</c:v>
                </c:pt>
                <c:pt idx="6">
                  <c:v>0.2142857</c:v>
                </c:pt>
                <c:pt idx="7">
                  <c:v>7.1428599999999995E-2</c:v>
                </c:pt>
                <c:pt idx="8">
                  <c:v>0.14285709999999999</c:v>
                </c:pt>
                <c:pt idx="9">
                  <c:v>0.35714289999999999</c:v>
                </c:pt>
                <c:pt idx="10">
                  <c:v>0.42857139999999999</c:v>
                </c:pt>
                <c:pt idx="11">
                  <c:v>0.35714289999999999</c:v>
                </c:pt>
                <c:pt idx="12">
                  <c:v>0.73333329999999997</c:v>
                </c:pt>
                <c:pt idx="13">
                  <c:v>0.26666669999999998</c:v>
                </c:pt>
                <c:pt idx="14">
                  <c:v>0.3333333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2-4957-AB99-59D0DCA25EAF}"/>
            </c:ext>
          </c:extLst>
        </c:ser>
        <c:ser>
          <c:idx val="1"/>
          <c:order val="1"/>
          <c:tx>
            <c:strRef>
              <c:f>Diffusion_EWS_1995_wechs!$C$2</c:f>
              <c:strCache>
                <c:ptCount val="1"/>
                <c:pt idx="0">
                  <c:v>Roll.Window last 8 quart.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Diffusion_EWS_1995_wechs!$A$3:$A$18</c:f>
              <c:numCache>
                <c:formatCode>[$-407]mmm/\ yy;@</c:formatCode>
                <c:ptCount val="16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</c:numCache>
            </c:numRef>
          </c:cat>
          <c:val>
            <c:numRef>
              <c:f>Diffusion_EWS_1995_wechs!$C$3:$C$18</c:f>
              <c:numCache>
                <c:formatCode>0.000</c:formatCode>
                <c:ptCount val="16"/>
                <c:pt idx="7">
                  <c:v>0.26808907142857141</c:v>
                </c:pt>
                <c:pt idx="8">
                  <c:v>0.24350651249999999</c:v>
                </c:pt>
                <c:pt idx="9">
                  <c:v>0.25000001249999998</c:v>
                </c:pt>
                <c:pt idx="10">
                  <c:v>0.27191560000000004</c:v>
                </c:pt>
                <c:pt idx="11">
                  <c:v>0.280032475</c:v>
                </c:pt>
                <c:pt idx="12">
                  <c:v>0.26785714999999999</c:v>
                </c:pt>
                <c:pt idx="13">
                  <c:v>0.31488094999999999</c:v>
                </c:pt>
                <c:pt idx="14">
                  <c:v>0.32142857499999999</c:v>
                </c:pt>
                <c:pt idx="15">
                  <c:v>0.336309525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2-4957-AB99-59D0DCA25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302464"/>
        <c:axId val="640302856"/>
      </c:lineChart>
      <c:dateAx>
        <c:axId val="64030246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2856"/>
        <c:crosses val="autoZero"/>
        <c:auto val="1"/>
        <c:lblOffset val="100"/>
        <c:baseTimeUnit val="months"/>
      </c:dateAx>
      <c:valAx>
        <c:axId val="640302856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Diffusion_EWS_1995_wechs!$O$2</c:f>
              <c:strCache>
                <c:ptCount val="1"/>
                <c:pt idx="0">
                  <c:v>Diffusionsindex Ansatz 2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Diffusion_EWS_1995_wechs!$N$3:$N$18</c:f>
              <c:numCache>
                <c:formatCode>[$-407]mmm/\ yy;@</c:formatCode>
                <c:ptCount val="16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</c:numCache>
            </c:numRef>
          </c:cat>
          <c:val>
            <c:numRef>
              <c:f>Diffusion_EWS_1995_wechs!$O$3:$O$17</c:f>
              <c:numCache>
                <c:formatCode>0.0000</c:formatCode>
                <c:ptCount val="15"/>
                <c:pt idx="1">
                  <c:v>0.81818179999999996</c:v>
                </c:pt>
                <c:pt idx="2">
                  <c:v>0.72727269999999999</c:v>
                </c:pt>
                <c:pt idx="3">
                  <c:v>0.72727269999999999</c:v>
                </c:pt>
                <c:pt idx="4">
                  <c:v>0.2142857</c:v>
                </c:pt>
                <c:pt idx="5">
                  <c:v>0.57142859999999995</c:v>
                </c:pt>
                <c:pt idx="6">
                  <c:v>0.64285709999999996</c:v>
                </c:pt>
                <c:pt idx="7">
                  <c:v>0.64285709999999996</c:v>
                </c:pt>
                <c:pt idx="8">
                  <c:v>0.5</c:v>
                </c:pt>
                <c:pt idx="9">
                  <c:v>0.28571429999999998</c:v>
                </c:pt>
                <c:pt idx="10">
                  <c:v>0.28571429999999998</c:v>
                </c:pt>
                <c:pt idx="11">
                  <c:v>0.35714289999999999</c:v>
                </c:pt>
                <c:pt idx="12">
                  <c:v>0.53333339999999996</c:v>
                </c:pt>
                <c:pt idx="13">
                  <c:v>0.46666669999999999</c:v>
                </c:pt>
                <c:pt idx="14">
                  <c:v>0.53333339999999996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4-4E4B-84E1-4F98C2352B19}"/>
            </c:ext>
          </c:extLst>
        </c:ser>
        <c:ser>
          <c:idx val="1"/>
          <c:order val="1"/>
          <c:tx>
            <c:strRef>
              <c:f>Diffusion_EWS_1995_wechs!$P$2</c:f>
              <c:strCache>
                <c:ptCount val="1"/>
                <c:pt idx="0">
                  <c:v>Roll.Window last 8 quart.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Diffusion_EWS_1995_wechs!$N$3:$N$18</c:f>
              <c:numCache>
                <c:formatCode>[$-407]mmm/\ yy;@</c:formatCode>
                <c:ptCount val="16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</c:numCache>
            </c:numRef>
          </c:cat>
          <c:val>
            <c:numRef>
              <c:f>Diffusion_EWS_1995_wechs!$P$3:$P$18</c:f>
              <c:numCache>
                <c:formatCode>0.000</c:formatCode>
                <c:ptCount val="16"/>
                <c:pt idx="7">
                  <c:v>0.61688310000000002</c:v>
                </c:pt>
                <c:pt idx="8">
                  <c:v>0.62059367142857147</c:v>
                </c:pt>
                <c:pt idx="9">
                  <c:v>0.60551946249999999</c:v>
                </c:pt>
                <c:pt idx="10">
                  <c:v>0.53896102500000009</c:v>
                </c:pt>
                <c:pt idx="11">
                  <c:v>0.48376622499999999</c:v>
                </c:pt>
                <c:pt idx="12">
                  <c:v>0.4375</c:v>
                </c:pt>
                <c:pt idx="13">
                  <c:v>0.47738096250000001</c:v>
                </c:pt>
                <c:pt idx="14">
                  <c:v>0.46428572499999998</c:v>
                </c:pt>
                <c:pt idx="15">
                  <c:v>0.45059526250000004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4-4E4B-84E1-4F98C2352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303640"/>
        <c:axId val="640304032"/>
      </c:lineChart>
      <c:dateAx>
        <c:axId val="640303640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4032"/>
        <c:crosses val="autoZero"/>
        <c:auto val="1"/>
        <c:lblOffset val="100"/>
        <c:baseTimeUnit val="months"/>
      </c:dateAx>
      <c:valAx>
        <c:axId val="640304032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Diffusion_EWS_1995_wechs!$S$2:$S$18</c:f>
              <c:strCache>
                <c:ptCount val="17"/>
                <c:pt idx="0">
                  <c:v>Time</c:v>
                </c:pt>
                <c:pt idx="1">
                  <c:v>Jan. 95</c:v>
                </c:pt>
                <c:pt idx="2">
                  <c:v>Apr. 95</c:v>
                </c:pt>
                <c:pt idx="3">
                  <c:v>Jul. 95</c:v>
                </c:pt>
                <c:pt idx="4">
                  <c:v>Okt. 95</c:v>
                </c:pt>
                <c:pt idx="5">
                  <c:v>Jan. 96</c:v>
                </c:pt>
                <c:pt idx="6">
                  <c:v>Apr. 96</c:v>
                </c:pt>
                <c:pt idx="7">
                  <c:v>Jul. 96</c:v>
                </c:pt>
                <c:pt idx="8">
                  <c:v>Okt. 96</c:v>
                </c:pt>
                <c:pt idx="9">
                  <c:v>Jan. 97</c:v>
                </c:pt>
                <c:pt idx="10">
                  <c:v>Apr. 97</c:v>
                </c:pt>
                <c:pt idx="11">
                  <c:v>Jul. 97</c:v>
                </c:pt>
                <c:pt idx="12">
                  <c:v>Okt. 97</c:v>
                </c:pt>
                <c:pt idx="13">
                  <c:v>Jan. 98</c:v>
                </c:pt>
                <c:pt idx="14">
                  <c:v>Apr. 98</c:v>
                </c:pt>
                <c:pt idx="15">
                  <c:v>Jul. 98</c:v>
                </c:pt>
                <c:pt idx="16">
                  <c:v>Okt. 98</c:v>
                </c:pt>
              </c:strCache>
            </c:strRef>
          </c:cat>
          <c:val>
            <c:numRef>
              <c:f>Diffusion_EWS_1995_wechs!$T$2:$T$18</c:f>
              <c:numCache>
                <c:formatCode>0.0000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9.0909100000000007E-2</c:v>
                </c:pt>
                <c:pt idx="3">
                  <c:v>0.27272730000000001</c:v>
                </c:pt>
                <c:pt idx="4">
                  <c:v>0.27272730000000001</c:v>
                </c:pt>
                <c:pt idx="5">
                  <c:v>7.1428599999999995E-2</c:v>
                </c:pt>
                <c:pt idx="6">
                  <c:v>7.1428599999999995E-2</c:v>
                </c:pt>
                <c:pt idx="7">
                  <c:v>0.14285709999999999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7.1428599999999995E-2</c:v>
                </c:pt>
                <c:pt idx="12">
                  <c:v>0.2142857</c:v>
                </c:pt>
                <c:pt idx="13">
                  <c:v>0.4</c:v>
                </c:pt>
                <c:pt idx="14">
                  <c:v>0.13333329999999999</c:v>
                </c:pt>
                <c:pt idx="15">
                  <c:v>0.26666669999999998</c:v>
                </c:pt>
                <c:pt idx="16">
                  <c:v>0.53333339999999996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4-4E4B-84E1-4F98C2352B1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Diffusion_EWS_1995_wechs!$S$2:$S$18</c:f>
              <c:strCache>
                <c:ptCount val="17"/>
                <c:pt idx="0">
                  <c:v>Time</c:v>
                </c:pt>
                <c:pt idx="1">
                  <c:v>Jan. 95</c:v>
                </c:pt>
                <c:pt idx="2">
                  <c:v>Apr. 95</c:v>
                </c:pt>
                <c:pt idx="3">
                  <c:v>Jul. 95</c:v>
                </c:pt>
                <c:pt idx="4">
                  <c:v>Okt. 95</c:v>
                </c:pt>
                <c:pt idx="5">
                  <c:v>Jan. 96</c:v>
                </c:pt>
                <c:pt idx="6">
                  <c:v>Apr. 96</c:v>
                </c:pt>
                <c:pt idx="7">
                  <c:v>Jul. 96</c:v>
                </c:pt>
                <c:pt idx="8">
                  <c:v>Okt. 96</c:v>
                </c:pt>
                <c:pt idx="9">
                  <c:v>Jan. 97</c:v>
                </c:pt>
                <c:pt idx="10">
                  <c:v>Apr. 97</c:v>
                </c:pt>
                <c:pt idx="11">
                  <c:v>Jul. 97</c:v>
                </c:pt>
                <c:pt idx="12">
                  <c:v>Okt. 97</c:v>
                </c:pt>
                <c:pt idx="13">
                  <c:v>Jan. 98</c:v>
                </c:pt>
                <c:pt idx="14">
                  <c:v>Apr. 98</c:v>
                </c:pt>
                <c:pt idx="15">
                  <c:v>Jul. 98</c:v>
                </c:pt>
                <c:pt idx="16">
                  <c:v>Okt. 98</c:v>
                </c:pt>
              </c:strCache>
            </c:strRef>
          </c:cat>
          <c:val>
            <c:numRef>
              <c:f>Diffusion_EWS_1995_wechs!$U$2:$U$18</c:f>
              <c:numCache>
                <c:formatCode>General</c:formatCode>
                <c:ptCount val="17"/>
                <c:pt idx="0">
                  <c:v>0</c:v>
                </c:pt>
                <c:pt idx="8" formatCode="0.000">
                  <c:v>0.13172542857142855</c:v>
                </c:pt>
                <c:pt idx="9" formatCode="0.000">
                  <c:v>0.13172542857142855</c:v>
                </c:pt>
                <c:pt idx="10" formatCode="0.000">
                  <c:v>0.11873841428571427</c:v>
                </c:pt>
                <c:pt idx="11" formatCode="0.000">
                  <c:v>7.9777371428571428E-2</c:v>
                </c:pt>
                <c:pt idx="12" formatCode="0.000">
                  <c:v>5.1020414285714286E-2</c:v>
                </c:pt>
                <c:pt idx="13" formatCode="0.000">
                  <c:v>7.1428571428571425E-2</c:v>
                </c:pt>
                <c:pt idx="14" formatCode="0.000">
                  <c:v>0.11836734285714286</c:v>
                </c:pt>
                <c:pt idx="15" formatCode="0.000">
                  <c:v>0.11700679999999999</c:v>
                </c:pt>
                <c:pt idx="16" formatCode="0.000">
                  <c:v>0.15510204285714285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4-4E4B-84E1-4F98C2352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304816"/>
        <c:axId val="640305208"/>
      </c:lineChart>
      <c:catAx>
        <c:axId val="64030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5208"/>
        <c:crosses val="autoZero"/>
        <c:auto val="1"/>
        <c:lblAlgn val="ctr"/>
        <c:lblOffset val="100"/>
        <c:noMultiLvlLbl val="0"/>
      </c:catAx>
      <c:valAx>
        <c:axId val="640305208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Hauptkomponente:</a:t>
            </a:r>
            <a:r>
              <a:rPr lang="en-US" baseline="0">
                <a:solidFill>
                  <a:sysClr val="windowText" lastClr="000000"/>
                </a:solidFill>
              </a:rPr>
              <a:t> Unerklärte Varianz im BIP-Niveau</a:t>
            </a:r>
            <a:endParaRPr lang="en-US">
              <a:solidFill>
                <a:sysClr val="windowText" lastClr="000000"/>
              </a:solidFill>
            </a:endParaRP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EWU/EWS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PCA!$A$2:$A$95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PCA!$B$2:$B$95</c:f>
              <c:numCache>
                <c:formatCode>General</c:formatCode>
                <c:ptCount val="94"/>
                <c:pt idx="0">
                  <c:v>5.1450000000000003E-3</c:v>
                </c:pt>
                <c:pt idx="1">
                  <c:v>5.0629999999999998E-3</c:v>
                </c:pt>
                <c:pt idx="2">
                  <c:v>4.8310000000000002E-3</c:v>
                </c:pt>
                <c:pt idx="3">
                  <c:v>5.0850000000000001E-3</c:v>
                </c:pt>
                <c:pt idx="4">
                  <c:v>4.9839999999999997E-3</c:v>
                </c:pt>
                <c:pt idx="5">
                  <c:v>4.5360000000000001E-3</c:v>
                </c:pt>
                <c:pt idx="6">
                  <c:v>4.2490000000000002E-3</c:v>
                </c:pt>
                <c:pt idx="7">
                  <c:v>4.1939999999999998E-3</c:v>
                </c:pt>
                <c:pt idx="8">
                  <c:v>3.8249999999999998E-3</c:v>
                </c:pt>
                <c:pt idx="9">
                  <c:v>3.9919999999999999E-3</c:v>
                </c:pt>
                <c:pt idx="10">
                  <c:v>3.836E-3</c:v>
                </c:pt>
                <c:pt idx="11">
                  <c:v>4.0140000000000002E-3</c:v>
                </c:pt>
                <c:pt idx="12">
                  <c:v>3.2030000000000001E-3</c:v>
                </c:pt>
                <c:pt idx="13">
                  <c:v>2.9390000000000002E-3</c:v>
                </c:pt>
                <c:pt idx="14">
                  <c:v>2.562E-3</c:v>
                </c:pt>
                <c:pt idx="15">
                  <c:v>2.0409999999999998E-3</c:v>
                </c:pt>
                <c:pt idx="16">
                  <c:v>1.9750000000000002E-3</c:v>
                </c:pt>
                <c:pt idx="17">
                  <c:v>1.7160000000000001E-3</c:v>
                </c:pt>
                <c:pt idx="18">
                  <c:v>1.578E-3</c:v>
                </c:pt>
                <c:pt idx="19">
                  <c:v>1.6379999999999999E-3</c:v>
                </c:pt>
                <c:pt idx="20">
                  <c:v>1.6169999999999999E-3</c:v>
                </c:pt>
                <c:pt idx="21">
                  <c:v>1.454E-3</c:v>
                </c:pt>
                <c:pt idx="22">
                  <c:v>1.42E-3</c:v>
                </c:pt>
                <c:pt idx="23">
                  <c:v>1.8220000000000001E-3</c:v>
                </c:pt>
                <c:pt idx="24">
                  <c:v>1.505E-3</c:v>
                </c:pt>
                <c:pt idx="25">
                  <c:v>1.279E-3</c:v>
                </c:pt>
                <c:pt idx="26">
                  <c:v>1.0430000000000001E-3</c:v>
                </c:pt>
                <c:pt idx="27">
                  <c:v>9.923E-4</c:v>
                </c:pt>
                <c:pt idx="28">
                  <c:v>9.3210000000000005E-4</c:v>
                </c:pt>
                <c:pt idx="29">
                  <c:v>9.4249999999999998E-4</c:v>
                </c:pt>
                <c:pt idx="30">
                  <c:v>8.6019999999999998E-4</c:v>
                </c:pt>
                <c:pt idx="31">
                  <c:v>9.9360000000000008E-4</c:v>
                </c:pt>
                <c:pt idx="32">
                  <c:v>1.258E-3</c:v>
                </c:pt>
                <c:pt idx="33">
                  <c:v>1.1410000000000001E-3</c:v>
                </c:pt>
                <c:pt idx="34">
                  <c:v>1.029E-3</c:v>
                </c:pt>
                <c:pt idx="35">
                  <c:v>1.1559999999999999E-3</c:v>
                </c:pt>
                <c:pt idx="36">
                  <c:v>1.3669999999999999E-3</c:v>
                </c:pt>
                <c:pt idx="37">
                  <c:v>1.39E-3</c:v>
                </c:pt>
                <c:pt idx="38">
                  <c:v>1.624E-3</c:v>
                </c:pt>
                <c:pt idx="39">
                  <c:v>1.7420000000000001E-3</c:v>
                </c:pt>
                <c:pt idx="40">
                  <c:v>1.9170000000000001E-3</c:v>
                </c:pt>
                <c:pt idx="41">
                  <c:v>1.9789999999999999E-3</c:v>
                </c:pt>
                <c:pt idx="42">
                  <c:v>1.9369999999999999E-3</c:v>
                </c:pt>
                <c:pt idx="43">
                  <c:v>2.019E-3</c:v>
                </c:pt>
                <c:pt idx="44">
                  <c:v>1.8760000000000001E-3</c:v>
                </c:pt>
                <c:pt idx="45">
                  <c:v>1.5039999999999999E-3</c:v>
                </c:pt>
                <c:pt idx="46">
                  <c:v>1.2960000000000001E-3</c:v>
                </c:pt>
                <c:pt idx="47">
                  <c:v>1.214E-3</c:v>
                </c:pt>
                <c:pt idx="48">
                  <c:v>1.2539999999999999E-3</c:v>
                </c:pt>
                <c:pt idx="49">
                  <c:v>1.1609999999999999E-3</c:v>
                </c:pt>
                <c:pt idx="50">
                  <c:v>1.062E-3</c:v>
                </c:pt>
                <c:pt idx="51">
                  <c:v>1.1410000000000001E-3</c:v>
                </c:pt>
                <c:pt idx="52">
                  <c:v>1.072E-3</c:v>
                </c:pt>
                <c:pt idx="53">
                  <c:v>1.124E-3</c:v>
                </c:pt>
                <c:pt idx="54">
                  <c:v>1.0330000000000001E-3</c:v>
                </c:pt>
                <c:pt idx="55">
                  <c:v>1.3290000000000001E-3</c:v>
                </c:pt>
                <c:pt idx="56">
                  <c:v>2.4849999999999998E-3</c:v>
                </c:pt>
                <c:pt idx="57">
                  <c:v>2.1749999999999999E-3</c:v>
                </c:pt>
                <c:pt idx="58">
                  <c:v>1.82E-3</c:v>
                </c:pt>
                <c:pt idx="59">
                  <c:v>1.588E-3</c:v>
                </c:pt>
                <c:pt idx="60">
                  <c:v>1.446E-3</c:v>
                </c:pt>
                <c:pt idx="61">
                  <c:v>9.724E-4</c:v>
                </c:pt>
                <c:pt idx="62">
                  <c:v>8.4449999999999998E-4</c:v>
                </c:pt>
                <c:pt idx="63">
                  <c:v>7.1100000000000004E-4</c:v>
                </c:pt>
                <c:pt idx="64">
                  <c:v>6.1810000000000001E-4</c:v>
                </c:pt>
                <c:pt idx="65">
                  <c:v>5.4839999999999999E-4</c:v>
                </c:pt>
                <c:pt idx="66">
                  <c:v>6.8409999999999999E-4</c:v>
                </c:pt>
                <c:pt idx="67">
                  <c:v>9.2909999999999998E-4</c:v>
                </c:pt>
                <c:pt idx="68">
                  <c:v>1.2179999999999999E-3</c:v>
                </c:pt>
                <c:pt idx="69">
                  <c:v>1.537E-3</c:v>
                </c:pt>
                <c:pt idx="70">
                  <c:v>1.797E-3</c:v>
                </c:pt>
                <c:pt idx="71">
                  <c:v>1.933E-3</c:v>
                </c:pt>
                <c:pt idx="72">
                  <c:v>2.3310000000000002E-3</c:v>
                </c:pt>
                <c:pt idx="73">
                  <c:v>2.745E-3</c:v>
                </c:pt>
                <c:pt idx="74">
                  <c:v>2.715E-3</c:v>
                </c:pt>
                <c:pt idx="75">
                  <c:v>3.0019999999999999E-3</c:v>
                </c:pt>
                <c:pt idx="76">
                  <c:v>3.32E-3</c:v>
                </c:pt>
                <c:pt idx="77">
                  <c:v>3.4489999999999998E-3</c:v>
                </c:pt>
                <c:pt idx="78">
                  <c:v>3.5439999999999998E-3</c:v>
                </c:pt>
                <c:pt idx="79">
                  <c:v>3.9620000000000002E-3</c:v>
                </c:pt>
                <c:pt idx="80">
                  <c:v>4.3880000000000004E-3</c:v>
                </c:pt>
                <c:pt idx="81">
                  <c:v>4.3499999999999997E-3</c:v>
                </c:pt>
                <c:pt idx="82">
                  <c:v>4.437E-3</c:v>
                </c:pt>
                <c:pt idx="83">
                  <c:v>4.509E-3</c:v>
                </c:pt>
                <c:pt idx="84">
                  <c:v>4.921E-3</c:v>
                </c:pt>
                <c:pt idx="85">
                  <c:v>5.0280000000000004E-3</c:v>
                </c:pt>
                <c:pt idx="86">
                  <c:v>4.888E-3</c:v>
                </c:pt>
                <c:pt idx="87">
                  <c:v>5.2589999999999998E-3</c:v>
                </c:pt>
                <c:pt idx="88">
                  <c:v>5.3239999999999997E-3</c:v>
                </c:pt>
                <c:pt idx="89">
                  <c:v>5.6319999999999999E-3</c:v>
                </c:pt>
                <c:pt idx="90">
                  <c:v>5.9670000000000001E-3</c:v>
                </c:pt>
                <c:pt idx="91">
                  <c:v>6.2599999999999999E-3</c:v>
                </c:pt>
                <c:pt idx="92">
                  <c:v>6.2630000000000003E-3</c:v>
                </c:pt>
                <c:pt idx="93">
                  <c:v>6.5659999999999998E-3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PCA!$A$2:$A$95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PCA!$C$2:$C$95</c:f>
              <c:numCache>
                <c:formatCode>General</c:formatCode>
                <c:ptCount val="94"/>
                <c:pt idx="7" formatCode="0.000">
                  <c:v>4.7608749999999995E-3</c:v>
                </c:pt>
                <c:pt idx="8" formatCode="0.000">
                  <c:v>4.5958750000000001E-3</c:v>
                </c:pt>
                <c:pt idx="9" formatCode="0.000">
                  <c:v>4.4620000000000007E-3</c:v>
                </c:pt>
                <c:pt idx="10" formatCode="0.000">
                  <c:v>4.3376249999999995E-3</c:v>
                </c:pt>
                <c:pt idx="11" formatCode="0.000">
                  <c:v>4.2037499999999992E-3</c:v>
                </c:pt>
                <c:pt idx="12" formatCode="0.000">
                  <c:v>3.9811249999999994E-3</c:v>
                </c:pt>
                <c:pt idx="13" formatCode="0.000">
                  <c:v>3.7815000000000001E-3</c:v>
                </c:pt>
                <c:pt idx="14" formatCode="0.000">
                  <c:v>3.570625E-3</c:v>
                </c:pt>
                <c:pt idx="15" formatCode="0.000">
                  <c:v>3.3015000000000006E-3</c:v>
                </c:pt>
                <c:pt idx="16" formatCode="0.000">
                  <c:v>3.0702500000000005E-3</c:v>
                </c:pt>
                <c:pt idx="17" formatCode="0.000">
                  <c:v>2.78575E-3</c:v>
                </c:pt>
                <c:pt idx="18" formatCode="0.000">
                  <c:v>2.5034999999999996E-3</c:v>
                </c:pt>
                <c:pt idx="19" formatCode="0.000">
                  <c:v>2.2065000000000001E-3</c:v>
                </c:pt>
                <c:pt idx="20" formatCode="0.000">
                  <c:v>2.0082500000000001E-3</c:v>
                </c:pt>
                <c:pt idx="21" formatCode="0.000">
                  <c:v>1.822625E-3</c:v>
                </c:pt>
                <c:pt idx="22" formatCode="0.000">
                  <c:v>1.6798750000000002E-3</c:v>
                </c:pt>
                <c:pt idx="23" formatCode="0.000">
                  <c:v>1.6525000000000001E-3</c:v>
                </c:pt>
                <c:pt idx="24" formatCode="0.000">
                  <c:v>1.5937499999999999E-3</c:v>
                </c:pt>
                <c:pt idx="25" formatCode="0.000">
                  <c:v>1.5391250000000001E-3</c:v>
                </c:pt>
                <c:pt idx="26" formatCode="0.000">
                  <c:v>1.47225E-3</c:v>
                </c:pt>
                <c:pt idx="27" formatCode="0.000">
                  <c:v>1.3915375000000002E-3</c:v>
                </c:pt>
                <c:pt idx="28" formatCode="0.000">
                  <c:v>1.3059249999999999E-3</c:v>
                </c:pt>
                <c:pt idx="29" formatCode="0.000">
                  <c:v>1.2419875000000001E-3</c:v>
                </c:pt>
                <c:pt idx="30" formatCode="0.000">
                  <c:v>1.1720125E-3</c:v>
                </c:pt>
                <c:pt idx="31" formatCode="0.000">
                  <c:v>1.0684625E-3</c:v>
                </c:pt>
                <c:pt idx="32" formatCode="0.000">
                  <c:v>1.0375874999999999E-3</c:v>
                </c:pt>
                <c:pt idx="33" formatCode="0.000">
                  <c:v>1.0203375E-3</c:v>
                </c:pt>
                <c:pt idx="34" formatCode="0.000">
                  <c:v>1.0185875E-3</c:v>
                </c:pt>
                <c:pt idx="35" formatCode="0.000">
                  <c:v>1.0390500000000001E-3</c:v>
                </c:pt>
                <c:pt idx="36" formatCode="0.000">
                  <c:v>1.0934124999999999E-3</c:v>
                </c:pt>
                <c:pt idx="37" formatCode="0.000">
                  <c:v>1.1493499999999999E-3</c:v>
                </c:pt>
                <c:pt idx="38" formatCode="0.000">
                  <c:v>1.2448250000000002E-3</c:v>
                </c:pt>
                <c:pt idx="39" formatCode="0.000">
                  <c:v>1.3383749999999999E-3</c:v>
                </c:pt>
                <c:pt idx="40" formatCode="0.000">
                  <c:v>1.4207500000000001E-3</c:v>
                </c:pt>
                <c:pt idx="41" formatCode="0.000">
                  <c:v>1.5254999999999999E-3</c:v>
                </c:pt>
                <c:pt idx="42" formatCode="0.000">
                  <c:v>1.639E-3</c:v>
                </c:pt>
                <c:pt idx="43" formatCode="0.000">
                  <c:v>1.7468749999999999E-3</c:v>
                </c:pt>
                <c:pt idx="44" formatCode="0.000">
                  <c:v>1.8105E-3</c:v>
                </c:pt>
                <c:pt idx="45" formatCode="0.000">
                  <c:v>1.8247500000000002E-3</c:v>
                </c:pt>
                <c:pt idx="46" formatCode="0.000">
                  <c:v>1.7837500000000002E-3</c:v>
                </c:pt>
                <c:pt idx="47" formatCode="0.000">
                  <c:v>1.7177500000000001E-3</c:v>
                </c:pt>
                <c:pt idx="48" formatCode="0.000">
                  <c:v>1.6348749999999998E-3</c:v>
                </c:pt>
                <c:pt idx="49" formatCode="0.000">
                  <c:v>1.5326249999999999E-3</c:v>
                </c:pt>
                <c:pt idx="50" formatCode="0.000">
                  <c:v>1.4232500000000003E-3</c:v>
                </c:pt>
                <c:pt idx="51" formatCode="0.000">
                  <c:v>1.3135E-3</c:v>
                </c:pt>
                <c:pt idx="52" formatCode="0.000">
                  <c:v>1.2129999999999999E-3</c:v>
                </c:pt>
                <c:pt idx="53" formatCode="0.000">
                  <c:v>1.1654999999999999E-3</c:v>
                </c:pt>
                <c:pt idx="54" formatCode="0.000">
                  <c:v>1.132625E-3</c:v>
                </c:pt>
                <c:pt idx="55" formatCode="0.000">
                  <c:v>1.147E-3</c:v>
                </c:pt>
                <c:pt idx="56" formatCode="0.000">
                  <c:v>1.3008749999999999E-3</c:v>
                </c:pt>
                <c:pt idx="57" formatCode="0.000">
                  <c:v>1.4276250000000001E-3</c:v>
                </c:pt>
                <c:pt idx="58" formatCode="0.000">
                  <c:v>1.5223750000000001E-3</c:v>
                </c:pt>
                <c:pt idx="59" formatCode="0.000">
                  <c:v>1.5782500000000002E-3</c:v>
                </c:pt>
                <c:pt idx="60" formatCode="0.000">
                  <c:v>1.6250000000000001E-3</c:v>
                </c:pt>
                <c:pt idx="61" formatCode="0.000">
                  <c:v>1.6060500000000001E-3</c:v>
                </c:pt>
                <c:pt idx="62" formatCode="0.000">
                  <c:v>1.5824874999999998E-3</c:v>
                </c:pt>
                <c:pt idx="63" formatCode="0.000">
                  <c:v>1.5052374999999997E-3</c:v>
                </c:pt>
                <c:pt idx="64" formatCode="0.000">
                  <c:v>1.271875E-3</c:v>
                </c:pt>
                <c:pt idx="65" formatCode="0.000">
                  <c:v>1.0685499999999999E-3</c:v>
                </c:pt>
                <c:pt idx="66" formatCode="0.000">
                  <c:v>9.2656249999999998E-4</c:v>
                </c:pt>
                <c:pt idx="67" formatCode="0.000">
                  <c:v>8.4420000000000003E-4</c:v>
                </c:pt>
                <c:pt idx="68" formatCode="0.000">
                  <c:v>8.1570000000000015E-4</c:v>
                </c:pt>
                <c:pt idx="69" formatCode="0.000">
                  <c:v>8.8627499999999995E-4</c:v>
                </c:pt>
                <c:pt idx="70" formatCode="0.000">
                  <c:v>1.0053375E-3</c:v>
                </c:pt>
                <c:pt idx="71" formatCode="0.000">
                  <c:v>1.1580875000000001E-3</c:v>
                </c:pt>
                <c:pt idx="72" formatCode="0.000">
                  <c:v>1.3722000000000001E-3</c:v>
                </c:pt>
                <c:pt idx="73" formatCode="0.000">
                  <c:v>1.6467750000000001E-3</c:v>
                </c:pt>
                <c:pt idx="74" formatCode="0.000">
                  <c:v>1.9006375000000001E-3</c:v>
                </c:pt>
                <c:pt idx="75" formatCode="0.000">
                  <c:v>2.1597499999999998E-3</c:v>
                </c:pt>
                <c:pt idx="76" formatCode="0.000">
                  <c:v>2.4225000000000002E-3</c:v>
                </c:pt>
                <c:pt idx="77" formatCode="0.000">
                  <c:v>2.6615000000000002E-3</c:v>
                </c:pt>
                <c:pt idx="78" formatCode="0.000">
                  <c:v>2.8798749999999996E-3</c:v>
                </c:pt>
                <c:pt idx="79" formatCode="0.000">
                  <c:v>3.1335E-3</c:v>
                </c:pt>
                <c:pt idx="80" formatCode="0.000">
                  <c:v>3.3906249999999995E-3</c:v>
                </c:pt>
                <c:pt idx="81" formatCode="0.000">
                  <c:v>3.5912499999999998E-3</c:v>
                </c:pt>
                <c:pt idx="82" formatCode="0.000">
                  <c:v>3.8065E-3</c:v>
                </c:pt>
                <c:pt idx="83" formatCode="0.000">
                  <c:v>3.9948750000000002E-3</c:v>
                </c:pt>
                <c:pt idx="84" formatCode="0.000">
                  <c:v>4.1949999999999999E-3</c:v>
                </c:pt>
                <c:pt idx="85" formatCode="0.000">
                  <c:v>4.3923749999999996E-3</c:v>
                </c:pt>
                <c:pt idx="86" formatCode="0.000">
                  <c:v>4.5603750000000002E-3</c:v>
                </c:pt>
                <c:pt idx="87" formatCode="0.000">
                  <c:v>4.7225000000000001E-3</c:v>
                </c:pt>
                <c:pt idx="88" formatCode="0.000">
                  <c:v>4.8395000000000001E-3</c:v>
                </c:pt>
                <c:pt idx="89" formatCode="0.000">
                  <c:v>4.9997499999999999E-3</c:v>
                </c:pt>
                <c:pt idx="90" formatCode="0.000">
                  <c:v>5.1910000000000003E-3</c:v>
                </c:pt>
                <c:pt idx="91" formatCode="0.000">
                  <c:v>5.4098749999999998E-3</c:v>
                </c:pt>
                <c:pt idx="92" formatCode="0.000">
                  <c:v>5.5776250000000001E-3</c:v>
                </c:pt>
                <c:pt idx="93" formatCode="0.000">
                  <c:v>5.7698749999999998E-3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307560"/>
        <c:axId val="640307952"/>
      </c:lineChart>
      <c:dateAx>
        <c:axId val="640307560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7952"/>
        <c:crosses val="autoZero"/>
        <c:auto val="1"/>
        <c:lblOffset val="100"/>
        <c:baseTimeUnit val="months"/>
      </c:dateAx>
      <c:valAx>
        <c:axId val="640307952"/>
        <c:scaling>
          <c:orientation val="minMax"/>
        </c:scaling>
        <c:delete val="0"/>
        <c:axPos val="l"/>
        <c:numFmt formatCode="0.000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30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Hauptkomponente:</a:t>
            </a:r>
            <a:r>
              <a:rPr lang="en-US" baseline="0">
                <a:solidFill>
                  <a:sysClr val="windowText" lastClr="000000"/>
                </a:solidFill>
              </a:rPr>
              <a:t> Unerklärte Varianz im BIP-Niveau</a:t>
            </a:r>
            <a:endParaRPr lang="en-US">
              <a:solidFill>
                <a:sysClr val="windowText" lastClr="000000"/>
              </a:solidFill>
            </a:endParaRP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Vergleichsgruppe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PCA!$Q$2:$Q$95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PCA!$R$2:$R$95</c:f>
              <c:numCache>
                <c:formatCode>0.00000</c:formatCode>
                <c:ptCount val="94"/>
                <c:pt idx="0">
                  <c:v>2.779E-5</c:v>
                </c:pt>
                <c:pt idx="1">
                  <c:v>3.0110000000000001E-5</c:v>
                </c:pt>
                <c:pt idx="2">
                  <c:v>3.082E-5</c:v>
                </c:pt>
                <c:pt idx="3">
                  <c:v>2.972E-5</c:v>
                </c:pt>
                <c:pt idx="4">
                  <c:v>3.021E-5</c:v>
                </c:pt>
                <c:pt idx="5">
                  <c:v>2.8779999999999999E-5</c:v>
                </c:pt>
                <c:pt idx="6">
                  <c:v>2.6699999999999998E-5</c:v>
                </c:pt>
                <c:pt idx="7">
                  <c:v>2.6820000000000001E-5</c:v>
                </c:pt>
                <c:pt idx="8">
                  <c:v>2.6259999999999999E-5</c:v>
                </c:pt>
                <c:pt idx="9">
                  <c:v>2.0950000000000001E-5</c:v>
                </c:pt>
                <c:pt idx="10">
                  <c:v>1.8919999999999998E-5</c:v>
                </c:pt>
                <c:pt idx="11">
                  <c:v>1.7329999999999998E-5</c:v>
                </c:pt>
                <c:pt idx="12">
                  <c:v>1.325E-5</c:v>
                </c:pt>
                <c:pt idx="13">
                  <c:v>1.101E-5</c:v>
                </c:pt>
                <c:pt idx="14">
                  <c:v>9.1749999999999994E-6</c:v>
                </c:pt>
                <c:pt idx="15">
                  <c:v>8.0260000000000007E-6</c:v>
                </c:pt>
                <c:pt idx="16">
                  <c:v>5.0150000000000003E-6</c:v>
                </c:pt>
                <c:pt idx="17">
                  <c:v>4.7180000000000004E-6</c:v>
                </c:pt>
                <c:pt idx="18">
                  <c:v>3.8600000000000003E-6</c:v>
                </c:pt>
                <c:pt idx="19">
                  <c:v>2.3369999999999998E-6</c:v>
                </c:pt>
                <c:pt idx="20">
                  <c:v>3.8060000000000001E-6</c:v>
                </c:pt>
                <c:pt idx="21">
                  <c:v>2.2570000000000002E-6</c:v>
                </c:pt>
                <c:pt idx="22">
                  <c:v>2.255E-6</c:v>
                </c:pt>
                <c:pt idx="23">
                  <c:v>2.4880000000000001E-6</c:v>
                </c:pt>
                <c:pt idx="24">
                  <c:v>3.3009999999999998E-6</c:v>
                </c:pt>
                <c:pt idx="25">
                  <c:v>2.3539999999999998E-6</c:v>
                </c:pt>
                <c:pt idx="26">
                  <c:v>1.8530000000000001E-6</c:v>
                </c:pt>
                <c:pt idx="27">
                  <c:v>1.5060000000000001E-6</c:v>
                </c:pt>
                <c:pt idx="28">
                  <c:v>1.0410000000000001E-6</c:v>
                </c:pt>
                <c:pt idx="29">
                  <c:v>1.155E-6</c:v>
                </c:pt>
                <c:pt idx="30">
                  <c:v>1.1009999999999999E-6</c:v>
                </c:pt>
                <c:pt idx="31">
                  <c:v>1.184E-6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1.2759999999999999E-6</c:v>
                </c:pt>
                <c:pt idx="55">
                  <c:v>1.296E-6</c:v>
                </c:pt>
                <c:pt idx="56">
                  <c:v>5.1950000000000002E-6</c:v>
                </c:pt>
                <c:pt idx="57">
                  <c:v>2.5840000000000002E-6</c:v>
                </c:pt>
                <c:pt idx="58">
                  <c:v>2.8820000000000001E-6</c:v>
                </c:pt>
                <c:pt idx="59">
                  <c:v>2.621E-6</c:v>
                </c:pt>
                <c:pt idx="60">
                  <c:v>2.1090000000000001E-6</c:v>
                </c:pt>
                <c:pt idx="61">
                  <c:v>1.8670000000000001E-6</c:v>
                </c:pt>
                <c:pt idx="62">
                  <c:v>1.198E-6</c:v>
                </c:pt>
                <c:pt idx="63">
                  <c:v>2.0870000000000001E-6</c:v>
                </c:pt>
                <c:pt idx="64">
                  <c:v>3.2399999999999999E-6</c:v>
                </c:pt>
                <c:pt idx="65">
                  <c:v>4.7110000000000003E-6</c:v>
                </c:pt>
                <c:pt idx="66">
                  <c:v>2.0640000000000001E-6</c:v>
                </c:pt>
                <c:pt idx="67">
                  <c:v>3.275E-6</c:v>
                </c:pt>
                <c:pt idx="68">
                  <c:v>2.852E-6</c:v>
                </c:pt>
                <c:pt idx="69">
                  <c:v>4.0609999999999997E-6</c:v>
                </c:pt>
                <c:pt idx="70">
                  <c:v>4.7219999999999999E-6</c:v>
                </c:pt>
                <c:pt idx="71">
                  <c:v>4.5619999999999997E-6</c:v>
                </c:pt>
                <c:pt idx="72">
                  <c:v>4.2250000000000002E-6</c:v>
                </c:pt>
                <c:pt idx="73">
                  <c:v>3.3340000000000002E-6</c:v>
                </c:pt>
                <c:pt idx="74">
                  <c:v>3.3289999999999998E-6</c:v>
                </c:pt>
                <c:pt idx="75">
                  <c:v>4.3170000000000003E-6</c:v>
                </c:pt>
                <c:pt idx="76">
                  <c:v>2.9440000000000001E-6</c:v>
                </c:pt>
                <c:pt idx="77">
                  <c:v>6.9779999999999999E-6</c:v>
                </c:pt>
                <c:pt idx="78">
                  <c:v>9.1300000000000007E-6</c:v>
                </c:pt>
                <c:pt idx="79">
                  <c:v>8.7919999999999998E-6</c:v>
                </c:pt>
                <c:pt idx="80">
                  <c:v>7.8569999999999995E-6</c:v>
                </c:pt>
                <c:pt idx="81">
                  <c:v>9.4769999999999992E-6</c:v>
                </c:pt>
                <c:pt idx="82">
                  <c:v>9.6460000000000005E-6</c:v>
                </c:pt>
                <c:pt idx="83">
                  <c:v>1.0509999999999999E-5</c:v>
                </c:pt>
                <c:pt idx="84">
                  <c:v>9.7030000000000001E-6</c:v>
                </c:pt>
                <c:pt idx="85">
                  <c:v>1.0370000000000001E-5</c:v>
                </c:pt>
                <c:pt idx="86">
                  <c:v>1.081E-5</c:v>
                </c:pt>
                <c:pt idx="87">
                  <c:v>1.114E-5</c:v>
                </c:pt>
                <c:pt idx="88">
                  <c:v>1.0859999999999999E-5</c:v>
                </c:pt>
                <c:pt idx="89">
                  <c:v>1.1399999999999999E-5</c:v>
                </c:pt>
                <c:pt idx="90">
                  <c:v>1.1389999999999999E-5</c:v>
                </c:pt>
                <c:pt idx="91">
                  <c:v>1.219E-5</c:v>
                </c:pt>
                <c:pt idx="92">
                  <c:v>1.4049999999999999E-5</c:v>
                </c:pt>
                <c:pt idx="93">
                  <c:v>1.4739999999999999E-5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PCA!$Q$2:$Q$95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PCA!$S$2:$S$95</c:f>
              <c:numCache>
                <c:formatCode>General</c:formatCode>
                <c:ptCount val="94"/>
                <c:pt idx="7" formatCode="0.000">
                  <c:v>2.886875E-5</c:v>
                </c:pt>
                <c:pt idx="8" formatCode="0.000">
                  <c:v>2.8677500000000001E-5</c:v>
                </c:pt>
                <c:pt idx="9" formatCode="0.000">
                  <c:v>2.7532499999999998E-5</c:v>
                </c:pt>
                <c:pt idx="10" formatCode="0.000">
                  <c:v>2.6044999999999999E-5</c:v>
                </c:pt>
                <c:pt idx="11" formatCode="0.000">
                  <c:v>2.4496249999999998E-5</c:v>
                </c:pt>
                <c:pt idx="12" formatCode="0.000">
                  <c:v>2.2376249999999998E-5</c:v>
                </c:pt>
                <c:pt idx="13" formatCode="0.000">
                  <c:v>2.0154999999999996E-5</c:v>
                </c:pt>
                <c:pt idx="14" formatCode="0.000">
                  <c:v>1.7964374999999999E-5</c:v>
                </c:pt>
                <c:pt idx="15" formatCode="0.000">
                  <c:v>1.5615125000000001E-5</c:v>
                </c:pt>
                <c:pt idx="16" formatCode="0.000">
                  <c:v>1.29595E-5</c:v>
                </c:pt>
                <c:pt idx="17" formatCode="0.000">
                  <c:v>1.0930500000000001E-5</c:v>
                </c:pt>
                <c:pt idx="18" formatCode="0.000">
                  <c:v>9.0479999999999988E-6</c:v>
                </c:pt>
                <c:pt idx="19" formatCode="0.000">
                  <c:v>7.173875E-6</c:v>
                </c:pt>
                <c:pt idx="20" formatCode="0.000">
                  <c:v>5.9933749999999992E-6</c:v>
                </c:pt>
                <c:pt idx="21" formatCode="0.000">
                  <c:v>4.8992500000000006E-6</c:v>
                </c:pt>
                <c:pt idx="22" formatCode="0.000">
                  <c:v>4.0342499999999995E-6</c:v>
                </c:pt>
                <c:pt idx="23" formatCode="0.000">
                  <c:v>3.3419999999999999E-6</c:v>
                </c:pt>
                <c:pt idx="24" formatCode="0.000">
                  <c:v>3.1277500000000007E-6</c:v>
                </c:pt>
                <c:pt idx="25" formatCode="0.000">
                  <c:v>2.8322499999999999E-6</c:v>
                </c:pt>
                <c:pt idx="26" formatCode="0.000">
                  <c:v>2.5813749999999999E-6</c:v>
                </c:pt>
                <c:pt idx="27" formatCode="0.000">
                  <c:v>2.4775E-6</c:v>
                </c:pt>
                <c:pt idx="28" formatCode="0.000">
                  <c:v>2.1318749999999998E-6</c:v>
                </c:pt>
                <c:pt idx="29" formatCode="0.000">
                  <c:v>1.9941250000000002E-6</c:v>
                </c:pt>
                <c:pt idx="30" formatCode="0.000">
                  <c:v>1.8498750000000002E-6</c:v>
                </c:pt>
                <c:pt idx="31" formatCode="0.000">
                  <c:v>1.6868749999999998E-6</c:v>
                </c:pt>
                <c:pt idx="32" formatCode="0.000">
                  <c:v>1.2742499999999997E-6</c:v>
                </c:pt>
                <c:pt idx="33" formatCode="0.000">
                  <c:v>9.7999999999999993E-7</c:v>
                </c:pt>
                <c:pt idx="34" formatCode="0.000">
                  <c:v>7.4837500000000006E-7</c:v>
                </c:pt>
                <c:pt idx="35" formatCode="0.000">
                  <c:v>5.6012499999999999E-7</c:v>
                </c:pt>
                <c:pt idx="36" formatCode="0.000">
                  <c:v>4.3000000000000001E-7</c:v>
                </c:pt>
                <c:pt idx="37" formatCode="0.000">
                  <c:v>2.8562500000000002E-7</c:v>
                </c:pt>
                <c:pt idx="38" formatCode="0.000">
                  <c:v>1.48E-7</c:v>
                </c:pt>
                <c:pt idx="39" formatCode="0.000">
                  <c:v>0</c:v>
                </c:pt>
                <c:pt idx="40" formatCode="0.000">
                  <c:v>0</c:v>
                </c:pt>
                <c:pt idx="41" formatCode="0.000">
                  <c:v>0</c:v>
                </c:pt>
                <c:pt idx="42" formatCode="0.000">
                  <c:v>0</c:v>
                </c:pt>
                <c:pt idx="43" formatCode="0.000">
                  <c:v>0</c:v>
                </c:pt>
                <c:pt idx="44" formatCode="0.000">
                  <c:v>0</c:v>
                </c:pt>
                <c:pt idx="45" formatCode="0.000">
                  <c:v>0</c:v>
                </c:pt>
                <c:pt idx="46" formatCode="0.000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 formatCode="0.000">
                  <c:v>0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1.5949999999999999E-7</c:v>
                </c:pt>
                <c:pt idx="55" formatCode="0.000">
                  <c:v>3.2150000000000001E-7</c:v>
                </c:pt>
                <c:pt idx="56" formatCode="0.000">
                  <c:v>9.7087500000000004E-7</c:v>
                </c:pt>
                <c:pt idx="57" formatCode="0.000">
                  <c:v>1.293875E-6</c:v>
                </c:pt>
                <c:pt idx="58" formatCode="0.000">
                  <c:v>1.654125E-6</c:v>
                </c:pt>
                <c:pt idx="59" formatCode="0.000">
                  <c:v>1.9817500000000001E-6</c:v>
                </c:pt>
                <c:pt idx="60" formatCode="0.000">
                  <c:v>2.2453750000000001E-6</c:v>
                </c:pt>
                <c:pt idx="61" formatCode="0.000">
                  <c:v>2.4787500000000002E-6</c:v>
                </c:pt>
                <c:pt idx="62" formatCode="0.000">
                  <c:v>2.4690000000000004E-6</c:v>
                </c:pt>
                <c:pt idx="63" formatCode="0.000">
                  <c:v>2.5678750000000004E-6</c:v>
                </c:pt>
                <c:pt idx="64" formatCode="0.000">
                  <c:v>2.3234999999999999E-6</c:v>
                </c:pt>
                <c:pt idx="65" formatCode="0.000">
                  <c:v>2.5893749999999997E-6</c:v>
                </c:pt>
                <c:pt idx="66" formatCode="0.000">
                  <c:v>2.4871249999999999E-6</c:v>
                </c:pt>
                <c:pt idx="67" formatCode="0.000">
                  <c:v>2.568875E-6</c:v>
                </c:pt>
                <c:pt idx="68" formatCode="0.000">
                  <c:v>2.6617499999999995E-6</c:v>
                </c:pt>
                <c:pt idx="69" formatCode="0.000">
                  <c:v>2.9359999999999995E-6</c:v>
                </c:pt>
                <c:pt idx="70" formatCode="0.000">
                  <c:v>3.3764999999999998E-6</c:v>
                </c:pt>
                <c:pt idx="71" formatCode="0.000">
                  <c:v>3.6858750000000005E-6</c:v>
                </c:pt>
                <c:pt idx="72" formatCode="0.000">
                  <c:v>3.8090000000000003E-6</c:v>
                </c:pt>
                <c:pt idx="73" formatCode="0.000">
                  <c:v>3.6368749999999998E-6</c:v>
                </c:pt>
                <c:pt idx="74" formatCode="0.000">
                  <c:v>3.7950000000000001E-6</c:v>
                </c:pt>
                <c:pt idx="75" formatCode="0.000">
                  <c:v>3.9252500000000002E-6</c:v>
                </c:pt>
                <c:pt idx="76" formatCode="0.000">
                  <c:v>3.9367499999999992E-6</c:v>
                </c:pt>
                <c:pt idx="77" formatCode="0.000">
                  <c:v>4.3013749999999991E-6</c:v>
                </c:pt>
                <c:pt idx="78" formatCode="0.000">
                  <c:v>4.8523750000000003E-6</c:v>
                </c:pt>
                <c:pt idx="79" formatCode="0.000">
                  <c:v>5.3811250000000001E-6</c:v>
                </c:pt>
                <c:pt idx="80" formatCode="0.000">
                  <c:v>5.8351249999999995E-6</c:v>
                </c:pt>
                <c:pt idx="81" formatCode="0.000">
                  <c:v>6.6030000000000001E-6</c:v>
                </c:pt>
                <c:pt idx="82" formatCode="0.000">
                  <c:v>7.3926249999999994E-6</c:v>
                </c:pt>
                <c:pt idx="83" formatCode="0.000">
                  <c:v>8.166750000000001E-6</c:v>
                </c:pt>
                <c:pt idx="84" formatCode="0.000">
                  <c:v>9.0116250000000003E-6</c:v>
                </c:pt>
                <c:pt idx="85" formatCode="0.000">
                  <c:v>9.435625E-6</c:v>
                </c:pt>
                <c:pt idx="86" formatCode="0.000">
                  <c:v>9.6456249999999997E-6</c:v>
                </c:pt>
                <c:pt idx="87" formatCode="0.000">
                  <c:v>9.9391250000000012E-6</c:v>
                </c:pt>
                <c:pt idx="88" formatCode="0.000">
                  <c:v>1.0314500000000001E-5</c:v>
                </c:pt>
                <c:pt idx="89" formatCode="0.000">
                  <c:v>1.0554875000000001E-5</c:v>
                </c:pt>
                <c:pt idx="90" formatCode="0.000">
                  <c:v>1.0772875E-5</c:v>
                </c:pt>
                <c:pt idx="91" formatCode="0.000">
                  <c:v>1.0982874999999999E-5</c:v>
                </c:pt>
                <c:pt idx="92" formatCode="0.000">
                  <c:v>1.1526250000000002E-5</c:v>
                </c:pt>
                <c:pt idx="93" formatCode="0.000">
                  <c:v>1.20725E-5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844712"/>
        <c:axId val="640845104"/>
      </c:lineChart>
      <c:dateAx>
        <c:axId val="640844712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5104"/>
        <c:crosses val="autoZero"/>
        <c:auto val="1"/>
        <c:lblOffset val="100"/>
        <c:baseTimeUnit val="months"/>
      </c:dateAx>
      <c:valAx>
        <c:axId val="640845104"/>
        <c:scaling>
          <c:orientation val="minMax"/>
        </c:scaling>
        <c:delete val="0"/>
        <c:axPos val="l"/>
        <c:numFmt formatCode="0.000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solidFill>
                  <a:sysClr val="windowText" lastClr="000000"/>
                </a:solidFill>
                <a:effectLst/>
              </a:rPr>
              <a:t>Durchschnittlicher Variationskoeffizient EWU (1999-2017)</a:t>
            </a:r>
            <a:endParaRPr lang="de-DE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'GDP growth EWU'!$A$23:$A$41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'GDP growth EWU'!$W$22:$W$41</c:f>
              <c:numCache>
                <c:formatCode>0.000</c:formatCode>
                <c:ptCount val="20"/>
                <c:pt idx="0">
                  <c:v>0.45987363995183883</c:v>
                </c:pt>
                <c:pt idx="1">
                  <c:v>0.55007732579559354</c:v>
                </c:pt>
                <c:pt idx="2">
                  <c:v>0.41136120945980453</c:v>
                </c:pt>
                <c:pt idx="3">
                  <c:v>0.53190387843541953</c:v>
                </c:pt>
                <c:pt idx="4">
                  <c:v>0.8974016189977202</c:v>
                </c:pt>
                <c:pt idx="5">
                  <c:v>1.2769266237543762</c:v>
                </c:pt>
                <c:pt idx="6">
                  <c:v>0.47024794722264829</c:v>
                </c:pt>
                <c:pt idx="7">
                  <c:v>0.66953121903307156</c:v>
                </c:pt>
                <c:pt idx="8">
                  <c:v>0.35787327866649582</c:v>
                </c:pt>
                <c:pt idx="9">
                  <c:v>0.44604348718501557</c:v>
                </c:pt>
                <c:pt idx="10">
                  <c:v>2.5883720035544004</c:v>
                </c:pt>
                <c:pt idx="11">
                  <c:v>-0.41214048851948087</c:v>
                </c:pt>
                <c:pt idx="12">
                  <c:v>1.2061805458026638</c:v>
                </c:pt>
                <c:pt idx="13">
                  <c:v>2.5880661862810319</c:v>
                </c:pt>
                <c:pt idx="14">
                  <c:v>-2.9626986293084201</c:v>
                </c:pt>
                <c:pt idx="15">
                  <c:v>-34.21996893364588</c:v>
                </c:pt>
                <c:pt idx="16">
                  <c:v>1.1637133031482014</c:v>
                </c:pt>
                <c:pt idx="17">
                  <c:v>1.5930446508361389</c:v>
                </c:pt>
                <c:pt idx="18">
                  <c:v>0.5465017749662443</c:v>
                </c:pt>
                <c:pt idx="19">
                  <c:v>0.48195836491051935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5-42F8-BD13-1386144DE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817952"/>
        <c:axId val="637818344"/>
      </c:lineChart>
      <c:catAx>
        <c:axId val="6378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818344"/>
        <c:crosses val="autoZero"/>
        <c:auto val="1"/>
        <c:lblAlgn val="ctr"/>
        <c:lblOffset val="100"/>
        <c:noMultiLvlLbl val="0"/>
      </c:catAx>
      <c:valAx>
        <c:axId val="637818344"/>
        <c:scaling>
          <c:orientation val="minMax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8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Hauptkomponente:</a:t>
            </a:r>
            <a:r>
              <a:rPr lang="en-US" baseline="0">
                <a:solidFill>
                  <a:sysClr val="windowText" lastClr="000000"/>
                </a:solidFill>
              </a:rPr>
              <a:t> Unerklärte Varianz in der BIP-Wachstumsrate</a:t>
            </a:r>
            <a:endParaRPr lang="en-US">
              <a:solidFill>
                <a:sysClr val="windowText" lastClr="000000"/>
              </a:solidFill>
            </a:endParaRP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EWU/EWS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PCA!$V$1:$V$95</c15:sqref>
                  </c15:fullRef>
                </c:ext>
              </c:extLst>
              <c:f>PCA!$V$2:$V$95</c:f>
              <c:strCache>
                <c:ptCount val="94"/>
                <c:pt idx="0">
                  <c:v>Jan. 95</c:v>
                </c:pt>
                <c:pt idx="1">
                  <c:v>Apr. 95</c:v>
                </c:pt>
                <c:pt idx="2">
                  <c:v>Jul. 95</c:v>
                </c:pt>
                <c:pt idx="3">
                  <c:v>Okt. 95</c:v>
                </c:pt>
                <c:pt idx="4">
                  <c:v>Jan. 96</c:v>
                </c:pt>
                <c:pt idx="5">
                  <c:v>Apr. 96</c:v>
                </c:pt>
                <c:pt idx="6">
                  <c:v>Jul. 96</c:v>
                </c:pt>
                <c:pt idx="7">
                  <c:v>Okt. 96</c:v>
                </c:pt>
                <c:pt idx="8">
                  <c:v>Jan. 97</c:v>
                </c:pt>
                <c:pt idx="9">
                  <c:v>Apr. 97</c:v>
                </c:pt>
                <c:pt idx="10">
                  <c:v>Jul. 97</c:v>
                </c:pt>
                <c:pt idx="11">
                  <c:v>Okt. 97</c:v>
                </c:pt>
                <c:pt idx="12">
                  <c:v>Jan. 98</c:v>
                </c:pt>
                <c:pt idx="13">
                  <c:v>Apr. 98</c:v>
                </c:pt>
                <c:pt idx="14">
                  <c:v>Jul. 98</c:v>
                </c:pt>
                <c:pt idx="15">
                  <c:v>Okt. 98</c:v>
                </c:pt>
                <c:pt idx="16">
                  <c:v>Jan. 99</c:v>
                </c:pt>
                <c:pt idx="17">
                  <c:v>Apr. 99</c:v>
                </c:pt>
                <c:pt idx="18">
                  <c:v>Jul. 99</c:v>
                </c:pt>
                <c:pt idx="19">
                  <c:v>Okt. 99</c:v>
                </c:pt>
                <c:pt idx="20">
                  <c:v>Jan. 00</c:v>
                </c:pt>
                <c:pt idx="21">
                  <c:v>Apr. 00</c:v>
                </c:pt>
                <c:pt idx="22">
                  <c:v>Jul. 00</c:v>
                </c:pt>
                <c:pt idx="23">
                  <c:v>Okt. 00</c:v>
                </c:pt>
                <c:pt idx="24">
                  <c:v>Jan. 01</c:v>
                </c:pt>
                <c:pt idx="25">
                  <c:v>Apr. 01</c:v>
                </c:pt>
                <c:pt idx="26">
                  <c:v>Jul. 01</c:v>
                </c:pt>
                <c:pt idx="27">
                  <c:v>Okt. 01</c:v>
                </c:pt>
                <c:pt idx="28">
                  <c:v>Jan. 02</c:v>
                </c:pt>
                <c:pt idx="29">
                  <c:v>Apr. 02</c:v>
                </c:pt>
                <c:pt idx="30">
                  <c:v>Jul. 02</c:v>
                </c:pt>
                <c:pt idx="31">
                  <c:v>Okt. 02</c:v>
                </c:pt>
                <c:pt idx="32">
                  <c:v>Jan. 03</c:v>
                </c:pt>
                <c:pt idx="33">
                  <c:v>Apr. 03</c:v>
                </c:pt>
                <c:pt idx="34">
                  <c:v>Jul. 03</c:v>
                </c:pt>
                <c:pt idx="35">
                  <c:v>Okt. 03</c:v>
                </c:pt>
                <c:pt idx="36">
                  <c:v>Jan. 04</c:v>
                </c:pt>
                <c:pt idx="37">
                  <c:v>Apr. 04</c:v>
                </c:pt>
                <c:pt idx="38">
                  <c:v>Jul. 04</c:v>
                </c:pt>
                <c:pt idx="39">
                  <c:v>Okt. 04</c:v>
                </c:pt>
                <c:pt idx="40">
                  <c:v>Jan. 05</c:v>
                </c:pt>
                <c:pt idx="41">
                  <c:v>Apr. 05</c:v>
                </c:pt>
                <c:pt idx="42">
                  <c:v>Jul. 05</c:v>
                </c:pt>
                <c:pt idx="43">
                  <c:v>Okt. 05</c:v>
                </c:pt>
                <c:pt idx="44">
                  <c:v>Jan. 06</c:v>
                </c:pt>
                <c:pt idx="45">
                  <c:v>Apr. 06</c:v>
                </c:pt>
                <c:pt idx="46">
                  <c:v>Jul. 06</c:v>
                </c:pt>
                <c:pt idx="47">
                  <c:v>Okt. 06</c:v>
                </c:pt>
                <c:pt idx="48">
                  <c:v>Jan. 07</c:v>
                </c:pt>
                <c:pt idx="49">
                  <c:v>Apr. 07</c:v>
                </c:pt>
                <c:pt idx="50">
                  <c:v>Jul. 07</c:v>
                </c:pt>
                <c:pt idx="51">
                  <c:v>Okt. 07</c:v>
                </c:pt>
                <c:pt idx="52">
                  <c:v>Jan. 08</c:v>
                </c:pt>
                <c:pt idx="53">
                  <c:v>Apr. 08</c:v>
                </c:pt>
                <c:pt idx="54">
                  <c:v>Jul. 08</c:v>
                </c:pt>
                <c:pt idx="55">
                  <c:v>Okt. 08</c:v>
                </c:pt>
                <c:pt idx="56">
                  <c:v>Jan. 09</c:v>
                </c:pt>
                <c:pt idx="57">
                  <c:v>Apr. 09</c:v>
                </c:pt>
                <c:pt idx="58">
                  <c:v>Jul. 09</c:v>
                </c:pt>
                <c:pt idx="59">
                  <c:v>Okt. 09</c:v>
                </c:pt>
                <c:pt idx="60">
                  <c:v>Jan. 10</c:v>
                </c:pt>
                <c:pt idx="61">
                  <c:v>Apr. 10</c:v>
                </c:pt>
                <c:pt idx="62">
                  <c:v>Jul. 10</c:v>
                </c:pt>
                <c:pt idx="63">
                  <c:v>Okt. 10</c:v>
                </c:pt>
                <c:pt idx="64">
                  <c:v>Jan. 11</c:v>
                </c:pt>
                <c:pt idx="65">
                  <c:v>Apr. 11</c:v>
                </c:pt>
                <c:pt idx="66">
                  <c:v>Jul. 11</c:v>
                </c:pt>
                <c:pt idx="67">
                  <c:v>Okt. 11</c:v>
                </c:pt>
                <c:pt idx="68">
                  <c:v>Jan. 12</c:v>
                </c:pt>
                <c:pt idx="69">
                  <c:v>Apr. 12</c:v>
                </c:pt>
                <c:pt idx="70">
                  <c:v>Jul. 12</c:v>
                </c:pt>
                <c:pt idx="71">
                  <c:v>Okt. 12</c:v>
                </c:pt>
                <c:pt idx="72">
                  <c:v>Jan. 13</c:v>
                </c:pt>
                <c:pt idx="73">
                  <c:v>Apr. 13</c:v>
                </c:pt>
                <c:pt idx="74">
                  <c:v>Jul. 13</c:v>
                </c:pt>
                <c:pt idx="75">
                  <c:v>Okt. 13</c:v>
                </c:pt>
                <c:pt idx="76">
                  <c:v>Jan. 14</c:v>
                </c:pt>
                <c:pt idx="77">
                  <c:v>Apr. 14</c:v>
                </c:pt>
                <c:pt idx="78">
                  <c:v>Jul. 14</c:v>
                </c:pt>
                <c:pt idx="79">
                  <c:v>Okt. 14</c:v>
                </c:pt>
                <c:pt idx="80">
                  <c:v>Jan. 15</c:v>
                </c:pt>
                <c:pt idx="81">
                  <c:v>Apr. 15</c:v>
                </c:pt>
                <c:pt idx="82">
                  <c:v>Jul. 15</c:v>
                </c:pt>
                <c:pt idx="83">
                  <c:v>Okt. 15</c:v>
                </c:pt>
                <c:pt idx="84">
                  <c:v>Jan. 16</c:v>
                </c:pt>
                <c:pt idx="85">
                  <c:v>Apr. 16</c:v>
                </c:pt>
                <c:pt idx="86">
                  <c:v>Jul. 16</c:v>
                </c:pt>
                <c:pt idx="87">
                  <c:v>Okt. 16</c:v>
                </c:pt>
                <c:pt idx="88">
                  <c:v>Jan. 17</c:v>
                </c:pt>
                <c:pt idx="89">
                  <c:v>Apr. 17</c:v>
                </c:pt>
                <c:pt idx="90">
                  <c:v>Jul. 17</c:v>
                </c:pt>
                <c:pt idx="91">
                  <c:v>Okt. 17</c:v>
                </c:pt>
                <c:pt idx="92">
                  <c:v>Jan. 18</c:v>
                </c:pt>
                <c:pt idx="93">
                  <c:v>Apr. 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PCA!$W$1:$W$95</c15:sqref>
                  </c15:fullRef>
                </c:ext>
              </c:extLst>
              <c:f>PCA!$W$2:$W$95</c:f>
              <c:numCache>
                <c:formatCode>General</c:formatCode>
                <c:ptCount val="94"/>
                <c:pt idx="0">
                  <c:v>7.5180000000000004E-3</c:v>
                </c:pt>
                <c:pt idx="1">
                  <c:v>7.3400000000000002E-3</c:v>
                </c:pt>
                <c:pt idx="2">
                  <c:v>6.5760000000000002E-3</c:v>
                </c:pt>
                <c:pt idx="3">
                  <c:v>6.718E-3</c:v>
                </c:pt>
                <c:pt idx="4">
                  <c:v>5.9389999999999998E-3</c:v>
                </c:pt>
                <c:pt idx="5">
                  <c:v>5.6010000000000001E-3</c:v>
                </c:pt>
                <c:pt idx="6">
                  <c:v>5.7629999999999999E-3</c:v>
                </c:pt>
                <c:pt idx="7">
                  <c:v>5.5399999999999998E-3</c:v>
                </c:pt>
                <c:pt idx="8">
                  <c:v>5.0260000000000001E-3</c:v>
                </c:pt>
                <c:pt idx="9">
                  <c:v>4.3819999999999996E-3</c:v>
                </c:pt>
                <c:pt idx="10">
                  <c:v>4.2319999999999997E-3</c:v>
                </c:pt>
                <c:pt idx="11">
                  <c:v>3.9189999999999997E-3</c:v>
                </c:pt>
                <c:pt idx="12">
                  <c:v>3.735E-3</c:v>
                </c:pt>
                <c:pt idx="13">
                  <c:v>3.5630000000000002E-3</c:v>
                </c:pt>
                <c:pt idx="14">
                  <c:v>3.0379999999999999E-3</c:v>
                </c:pt>
                <c:pt idx="15">
                  <c:v>3.4789999999999999E-3</c:v>
                </c:pt>
                <c:pt idx="16">
                  <c:v>2.7759999999999998E-3</c:v>
                </c:pt>
                <c:pt idx="17">
                  <c:v>2.6129999999999999E-3</c:v>
                </c:pt>
                <c:pt idx="18">
                  <c:v>2.0019999999999999E-3</c:v>
                </c:pt>
                <c:pt idx="19">
                  <c:v>1.7979999999999999E-3</c:v>
                </c:pt>
                <c:pt idx="20">
                  <c:v>1.99E-3</c:v>
                </c:pt>
                <c:pt idx="21">
                  <c:v>1.5009999999999999E-3</c:v>
                </c:pt>
                <c:pt idx="22">
                  <c:v>1.3389999999999999E-3</c:v>
                </c:pt>
                <c:pt idx="23">
                  <c:v>1.359E-3</c:v>
                </c:pt>
                <c:pt idx="24">
                  <c:v>1.1919999999999999E-3</c:v>
                </c:pt>
                <c:pt idx="25">
                  <c:v>1.1410000000000001E-3</c:v>
                </c:pt>
                <c:pt idx="26">
                  <c:v>1.0740000000000001E-3</c:v>
                </c:pt>
                <c:pt idx="27">
                  <c:v>1.044E-3</c:v>
                </c:pt>
                <c:pt idx="28">
                  <c:v>8.474E-4</c:v>
                </c:pt>
                <c:pt idx="29">
                  <c:v>7.2630000000000004E-4</c:v>
                </c:pt>
                <c:pt idx="30">
                  <c:v>5.3759999999999995E-4</c:v>
                </c:pt>
                <c:pt idx="31">
                  <c:v>4.8930000000000002E-4</c:v>
                </c:pt>
                <c:pt idx="32">
                  <c:v>5.9909999999999998E-4</c:v>
                </c:pt>
                <c:pt idx="33">
                  <c:v>4.8149999999999999E-4</c:v>
                </c:pt>
                <c:pt idx="34">
                  <c:v>4.57E-4</c:v>
                </c:pt>
                <c:pt idx="35">
                  <c:v>3.0289999999999999E-4</c:v>
                </c:pt>
                <c:pt idx="36">
                  <c:v>3.5579999999999997E-4</c:v>
                </c:pt>
                <c:pt idx="37">
                  <c:v>3.615E-4</c:v>
                </c:pt>
                <c:pt idx="38">
                  <c:v>3.4590000000000001E-4</c:v>
                </c:pt>
                <c:pt idx="39">
                  <c:v>3.5179999999999999E-4</c:v>
                </c:pt>
                <c:pt idx="40">
                  <c:v>4.304E-4</c:v>
                </c:pt>
                <c:pt idx="41">
                  <c:v>4.3879999999999999E-4</c:v>
                </c:pt>
                <c:pt idx="42">
                  <c:v>3.8020000000000003E-4</c:v>
                </c:pt>
                <c:pt idx="43">
                  <c:v>4.7459999999999999E-4</c:v>
                </c:pt>
                <c:pt idx="44">
                  <c:v>4.5350000000000002E-4</c:v>
                </c:pt>
                <c:pt idx="45">
                  <c:v>4.394E-4</c:v>
                </c:pt>
                <c:pt idx="46">
                  <c:v>4.9709999999999999E-4</c:v>
                </c:pt>
                <c:pt idx="47">
                  <c:v>4.1159999999999998E-4</c:v>
                </c:pt>
                <c:pt idx="48">
                  <c:v>5.7030000000000004E-4</c:v>
                </c:pt>
                <c:pt idx="49">
                  <c:v>4.9529999999999995E-4</c:v>
                </c:pt>
                <c:pt idx="50">
                  <c:v>4.2779999999999999E-4</c:v>
                </c:pt>
                <c:pt idx="51">
                  <c:v>6.2310000000000002E-4</c:v>
                </c:pt>
                <c:pt idx="52">
                  <c:v>4.5560000000000002E-4</c:v>
                </c:pt>
                <c:pt idx="53">
                  <c:v>4.504E-4</c:v>
                </c:pt>
                <c:pt idx="54">
                  <c:v>4.528E-4</c:v>
                </c:pt>
                <c:pt idx="55">
                  <c:v>5.5860000000000003E-4</c:v>
                </c:pt>
                <c:pt idx="56">
                  <c:v>5.5139999999999996E-4</c:v>
                </c:pt>
                <c:pt idx="57">
                  <c:v>4.9240000000000004E-4</c:v>
                </c:pt>
                <c:pt idx="58">
                  <c:v>3.9970000000000001E-4</c:v>
                </c:pt>
                <c:pt idx="59">
                  <c:v>3.6989999999999999E-4</c:v>
                </c:pt>
                <c:pt idx="60">
                  <c:v>3.2430000000000002E-4</c:v>
                </c:pt>
                <c:pt idx="61">
                  <c:v>2.6439999999999998E-4</c:v>
                </c:pt>
                <c:pt idx="62">
                  <c:v>2.23E-4</c:v>
                </c:pt>
                <c:pt idx="63">
                  <c:v>2.4030000000000001E-4</c:v>
                </c:pt>
                <c:pt idx="64">
                  <c:v>2.5789999999999998E-4</c:v>
                </c:pt>
                <c:pt idx="65">
                  <c:v>2.4340000000000001E-4</c:v>
                </c:pt>
                <c:pt idx="66">
                  <c:v>3.2489999999999998E-4</c:v>
                </c:pt>
                <c:pt idx="67">
                  <c:v>4.7320000000000001E-4</c:v>
                </c:pt>
                <c:pt idx="68">
                  <c:v>5.084E-4</c:v>
                </c:pt>
                <c:pt idx="69">
                  <c:v>6.9209999999999996E-4</c:v>
                </c:pt>
                <c:pt idx="70">
                  <c:v>7.9889999999999996E-4</c:v>
                </c:pt>
                <c:pt idx="71">
                  <c:v>1.0499999999999999E-3</c:v>
                </c:pt>
                <c:pt idx="72">
                  <c:v>1.06E-3</c:v>
                </c:pt>
                <c:pt idx="73">
                  <c:v>1.2949999999999999E-3</c:v>
                </c:pt>
                <c:pt idx="74">
                  <c:v>1.4790000000000001E-3</c:v>
                </c:pt>
                <c:pt idx="75">
                  <c:v>1.2459999999999999E-3</c:v>
                </c:pt>
                <c:pt idx="76">
                  <c:v>1.8270000000000001E-3</c:v>
                </c:pt>
                <c:pt idx="77">
                  <c:v>2.0830000000000002E-3</c:v>
                </c:pt>
                <c:pt idx="78">
                  <c:v>2.3189999999999999E-3</c:v>
                </c:pt>
                <c:pt idx="79">
                  <c:v>2.5500000000000002E-3</c:v>
                </c:pt>
                <c:pt idx="80">
                  <c:v>7.097E-3</c:v>
                </c:pt>
                <c:pt idx="81">
                  <c:v>6.5680000000000001E-3</c:v>
                </c:pt>
                <c:pt idx="82">
                  <c:v>6.9950000000000003E-3</c:v>
                </c:pt>
                <c:pt idx="83">
                  <c:v>7.0130000000000001E-3</c:v>
                </c:pt>
                <c:pt idx="84">
                  <c:v>7.4850000000000003E-3</c:v>
                </c:pt>
                <c:pt idx="85">
                  <c:v>7.6499999999999997E-3</c:v>
                </c:pt>
                <c:pt idx="86">
                  <c:v>6.7759999999999999E-3</c:v>
                </c:pt>
                <c:pt idx="87">
                  <c:v>1.01E-2</c:v>
                </c:pt>
                <c:pt idx="88">
                  <c:v>7.8700000000000003E-3</c:v>
                </c:pt>
                <c:pt idx="89">
                  <c:v>9.0729999999999995E-3</c:v>
                </c:pt>
                <c:pt idx="90">
                  <c:v>1.065E-2</c:v>
                </c:pt>
                <c:pt idx="91">
                  <c:v>1.1509999999999999E-2</c:v>
                </c:pt>
                <c:pt idx="92">
                  <c:v>1.106E-2</c:v>
                </c:pt>
                <c:pt idx="93">
                  <c:v>1.204E-2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PCA!$V$1:$V$95</c15:sqref>
                  </c15:fullRef>
                </c:ext>
              </c:extLst>
              <c:f>PCA!$V$2:$V$95</c:f>
              <c:strCache>
                <c:ptCount val="94"/>
                <c:pt idx="0">
                  <c:v>Jan. 95</c:v>
                </c:pt>
                <c:pt idx="1">
                  <c:v>Apr. 95</c:v>
                </c:pt>
                <c:pt idx="2">
                  <c:v>Jul. 95</c:v>
                </c:pt>
                <c:pt idx="3">
                  <c:v>Okt. 95</c:v>
                </c:pt>
                <c:pt idx="4">
                  <c:v>Jan. 96</c:v>
                </c:pt>
                <c:pt idx="5">
                  <c:v>Apr. 96</c:v>
                </c:pt>
                <c:pt idx="6">
                  <c:v>Jul. 96</c:v>
                </c:pt>
                <c:pt idx="7">
                  <c:v>Okt. 96</c:v>
                </c:pt>
                <c:pt idx="8">
                  <c:v>Jan. 97</c:v>
                </c:pt>
                <c:pt idx="9">
                  <c:v>Apr. 97</c:v>
                </c:pt>
                <c:pt idx="10">
                  <c:v>Jul. 97</c:v>
                </c:pt>
                <c:pt idx="11">
                  <c:v>Okt. 97</c:v>
                </c:pt>
                <c:pt idx="12">
                  <c:v>Jan. 98</c:v>
                </c:pt>
                <c:pt idx="13">
                  <c:v>Apr. 98</c:v>
                </c:pt>
                <c:pt idx="14">
                  <c:v>Jul. 98</c:v>
                </c:pt>
                <c:pt idx="15">
                  <c:v>Okt. 98</c:v>
                </c:pt>
                <c:pt idx="16">
                  <c:v>Jan. 99</c:v>
                </c:pt>
                <c:pt idx="17">
                  <c:v>Apr. 99</c:v>
                </c:pt>
                <c:pt idx="18">
                  <c:v>Jul. 99</c:v>
                </c:pt>
                <c:pt idx="19">
                  <c:v>Okt. 99</c:v>
                </c:pt>
                <c:pt idx="20">
                  <c:v>Jan. 00</c:v>
                </c:pt>
                <c:pt idx="21">
                  <c:v>Apr. 00</c:v>
                </c:pt>
                <c:pt idx="22">
                  <c:v>Jul. 00</c:v>
                </c:pt>
                <c:pt idx="23">
                  <c:v>Okt. 00</c:v>
                </c:pt>
                <c:pt idx="24">
                  <c:v>Jan. 01</c:v>
                </c:pt>
                <c:pt idx="25">
                  <c:v>Apr. 01</c:v>
                </c:pt>
                <c:pt idx="26">
                  <c:v>Jul. 01</c:v>
                </c:pt>
                <c:pt idx="27">
                  <c:v>Okt. 01</c:v>
                </c:pt>
                <c:pt idx="28">
                  <c:v>Jan. 02</c:v>
                </c:pt>
                <c:pt idx="29">
                  <c:v>Apr. 02</c:v>
                </c:pt>
                <c:pt idx="30">
                  <c:v>Jul. 02</c:v>
                </c:pt>
                <c:pt idx="31">
                  <c:v>Okt. 02</c:v>
                </c:pt>
                <c:pt idx="32">
                  <c:v>Jan. 03</c:v>
                </c:pt>
                <c:pt idx="33">
                  <c:v>Apr. 03</c:v>
                </c:pt>
                <c:pt idx="34">
                  <c:v>Jul. 03</c:v>
                </c:pt>
                <c:pt idx="35">
                  <c:v>Okt. 03</c:v>
                </c:pt>
                <c:pt idx="36">
                  <c:v>Jan. 04</c:v>
                </c:pt>
                <c:pt idx="37">
                  <c:v>Apr. 04</c:v>
                </c:pt>
                <c:pt idx="38">
                  <c:v>Jul. 04</c:v>
                </c:pt>
                <c:pt idx="39">
                  <c:v>Okt. 04</c:v>
                </c:pt>
                <c:pt idx="40">
                  <c:v>Jan. 05</c:v>
                </c:pt>
                <c:pt idx="41">
                  <c:v>Apr. 05</c:v>
                </c:pt>
                <c:pt idx="42">
                  <c:v>Jul. 05</c:v>
                </c:pt>
                <c:pt idx="43">
                  <c:v>Okt. 05</c:v>
                </c:pt>
                <c:pt idx="44">
                  <c:v>Jan. 06</c:v>
                </c:pt>
                <c:pt idx="45">
                  <c:v>Apr. 06</c:v>
                </c:pt>
                <c:pt idx="46">
                  <c:v>Jul. 06</c:v>
                </c:pt>
                <c:pt idx="47">
                  <c:v>Okt. 06</c:v>
                </c:pt>
                <c:pt idx="48">
                  <c:v>Jan. 07</c:v>
                </c:pt>
                <c:pt idx="49">
                  <c:v>Apr. 07</c:v>
                </c:pt>
                <c:pt idx="50">
                  <c:v>Jul. 07</c:v>
                </c:pt>
                <c:pt idx="51">
                  <c:v>Okt. 07</c:v>
                </c:pt>
                <c:pt idx="52">
                  <c:v>Jan. 08</c:v>
                </c:pt>
                <c:pt idx="53">
                  <c:v>Apr. 08</c:v>
                </c:pt>
                <c:pt idx="54">
                  <c:v>Jul. 08</c:v>
                </c:pt>
                <c:pt idx="55">
                  <c:v>Okt. 08</c:v>
                </c:pt>
                <c:pt idx="56">
                  <c:v>Jan. 09</c:v>
                </c:pt>
                <c:pt idx="57">
                  <c:v>Apr. 09</c:v>
                </c:pt>
                <c:pt idx="58">
                  <c:v>Jul. 09</c:v>
                </c:pt>
                <c:pt idx="59">
                  <c:v>Okt. 09</c:v>
                </c:pt>
                <c:pt idx="60">
                  <c:v>Jan. 10</c:v>
                </c:pt>
                <c:pt idx="61">
                  <c:v>Apr. 10</c:v>
                </c:pt>
                <c:pt idx="62">
                  <c:v>Jul. 10</c:v>
                </c:pt>
                <c:pt idx="63">
                  <c:v>Okt. 10</c:v>
                </c:pt>
                <c:pt idx="64">
                  <c:v>Jan. 11</c:v>
                </c:pt>
                <c:pt idx="65">
                  <c:v>Apr. 11</c:v>
                </c:pt>
                <c:pt idx="66">
                  <c:v>Jul. 11</c:v>
                </c:pt>
                <c:pt idx="67">
                  <c:v>Okt. 11</c:v>
                </c:pt>
                <c:pt idx="68">
                  <c:v>Jan. 12</c:v>
                </c:pt>
                <c:pt idx="69">
                  <c:v>Apr. 12</c:v>
                </c:pt>
                <c:pt idx="70">
                  <c:v>Jul. 12</c:v>
                </c:pt>
                <c:pt idx="71">
                  <c:v>Okt. 12</c:v>
                </c:pt>
                <c:pt idx="72">
                  <c:v>Jan. 13</c:v>
                </c:pt>
                <c:pt idx="73">
                  <c:v>Apr. 13</c:v>
                </c:pt>
                <c:pt idx="74">
                  <c:v>Jul. 13</c:v>
                </c:pt>
                <c:pt idx="75">
                  <c:v>Okt. 13</c:v>
                </c:pt>
                <c:pt idx="76">
                  <c:v>Jan. 14</c:v>
                </c:pt>
                <c:pt idx="77">
                  <c:v>Apr. 14</c:v>
                </c:pt>
                <c:pt idx="78">
                  <c:v>Jul. 14</c:v>
                </c:pt>
                <c:pt idx="79">
                  <c:v>Okt. 14</c:v>
                </c:pt>
                <c:pt idx="80">
                  <c:v>Jan. 15</c:v>
                </c:pt>
                <c:pt idx="81">
                  <c:v>Apr. 15</c:v>
                </c:pt>
                <c:pt idx="82">
                  <c:v>Jul. 15</c:v>
                </c:pt>
                <c:pt idx="83">
                  <c:v>Okt. 15</c:v>
                </c:pt>
                <c:pt idx="84">
                  <c:v>Jan. 16</c:v>
                </c:pt>
                <c:pt idx="85">
                  <c:v>Apr. 16</c:v>
                </c:pt>
                <c:pt idx="86">
                  <c:v>Jul. 16</c:v>
                </c:pt>
                <c:pt idx="87">
                  <c:v>Okt. 16</c:v>
                </c:pt>
                <c:pt idx="88">
                  <c:v>Jan. 17</c:v>
                </c:pt>
                <c:pt idx="89">
                  <c:v>Apr. 17</c:v>
                </c:pt>
                <c:pt idx="90">
                  <c:v>Jul. 17</c:v>
                </c:pt>
                <c:pt idx="91">
                  <c:v>Okt. 17</c:v>
                </c:pt>
                <c:pt idx="92">
                  <c:v>Jan. 18</c:v>
                </c:pt>
                <c:pt idx="93">
                  <c:v>Apr. 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PCA!$X$1:$X$95</c15:sqref>
                  </c15:fullRef>
                </c:ext>
              </c:extLst>
              <c:f>PCA!$X$2:$X$95</c:f>
              <c:numCache>
                <c:formatCode>General</c:formatCode>
                <c:ptCount val="94"/>
                <c:pt idx="7" formatCode="0.000">
                  <c:v>6.3743749999999998E-3</c:v>
                </c:pt>
                <c:pt idx="8" formatCode="0.000">
                  <c:v>6.0628750000000006E-3</c:v>
                </c:pt>
                <c:pt idx="9" formatCode="0.000">
                  <c:v>5.6931250000000003E-3</c:v>
                </c:pt>
                <c:pt idx="10" formatCode="0.000">
                  <c:v>5.4001249999999995E-3</c:v>
                </c:pt>
                <c:pt idx="11" formatCode="0.000">
                  <c:v>5.0502499999999992E-3</c:v>
                </c:pt>
                <c:pt idx="12" formatCode="0.000">
                  <c:v>4.7747500000000003E-3</c:v>
                </c:pt>
                <c:pt idx="13" formatCode="0.000">
                  <c:v>4.5199999999999997E-3</c:v>
                </c:pt>
                <c:pt idx="14" formatCode="0.000">
                  <c:v>4.1793749999999999E-3</c:v>
                </c:pt>
                <c:pt idx="15" formatCode="0.000">
                  <c:v>3.9217499999999999E-3</c:v>
                </c:pt>
                <c:pt idx="16" formatCode="0.000">
                  <c:v>3.6404999999999996E-3</c:v>
                </c:pt>
                <c:pt idx="17" formatCode="0.000">
                  <c:v>3.4193750000000001E-3</c:v>
                </c:pt>
                <c:pt idx="18" formatCode="0.000">
                  <c:v>3.1406250000000002E-3</c:v>
                </c:pt>
                <c:pt idx="19" formatCode="0.000">
                  <c:v>2.8755000000000005E-3</c:v>
                </c:pt>
                <c:pt idx="20" formatCode="0.000">
                  <c:v>2.657375E-3</c:v>
                </c:pt>
                <c:pt idx="21" formatCode="0.000">
                  <c:v>2.3996249999999998E-3</c:v>
                </c:pt>
                <c:pt idx="22" formatCode="0.000">
                  <c:v>2.18725E-3</c:v>
                </c:pt>
                <c:pt idx="23" formatCode="0.000">
                  <c:v>1.9222499999999999E-3</c:v>
                </c:pt>
                <c:pt idx="24" formatCode="0.000">
                  <c:v>1.7242499999999999E-3</c:v>
                </c:pt>
                <c:pt idx="25" formatCode="0.000">
                  <c:v>1.5402499999999997E-3</c:v>
                </c:pt>
                <c:pt idx="26" formatCode="0.000">
                  <c:v>1.42425E-3</c:v>
                </c:pt>
                <c:pt idx="27" formatCode="0.000">
                  <c:v>1.33E-3</c:v>
                </c:pt>
                <c:pt idx="28" formatCode="0.000">
                  <c:v>1.1871749999999999E-3</c:v>
                </c:pt>
                <c:pt idx="29" formatCode="0.000">
                  <c:v>1.0903375E-3</c:v>
                </c:pt>
                <c:pt idx="30" formatCode="0.000">
                  <c:v>9.901624999999999E-4</c:v>
                </c:pt>
                <c:pt idx="31" formatCode="0.000">
                  <c:v>8.8144999999999999E-4</c:v>
                </c:pt>
                <c:pt idx="32" formatCode="0.000">
                  <c:v>8.0733749999999994E-4</c:v>
                </c:pt>
                <c:pt idx="33" formatCode="0.000">
                  <c:v>7.249E-4</c:v>
                </c:pt>
                <c:pt idx="34" formatCode="0.000">
                  <c:v>6.4777500000000007E-4</c:v>
                </c:pt>
                <c:pt idx="35" formatCode="0.000">
                  <c:v>5.5513749999999999E-4</c:v>
                </c:pt>
                <c:pt idx="36" formatCode="0.000">
                  <c:v>4.9368749999999999E-4</c:v>
                </c:pt>
                <c:pt idx="37" formatCode="0.000">
                  <c:v>4.4808749999999996E-4</c:v>
                </c:pt>
                <c:pt idx="38" formatCode="0.000">
                  <c:v>4.2412499999999997E-4</c:v>
                </c:pt>
                <c:pt idx="39" formatCode="0.000">
                  <c:v>4.0693749999999996E-4</c:v>
                </c:pt>
                <c:pt idx="40" formatCode="0.000">
                  <c:v>3.8584999999999997E-4</c:v>
                </c:pt>
                <c:pt idx="41" formatCode="0.000">
                  <c:v>3.8051249999999996E-4</c:v>
                </c:pt>
                <c:pt idx="42" formatCode="0.000">
                  <c:v>3.709125E-4</c:v>
                </c:pt>
                <c:pt idx="43" formatCode="0.000">
                  <c:v>3.9237499999999998E-4</c:v>
                </c:pt>
                <c:pt idx="44" formatCode="0.000">
                  <c:v>4.0458749999999999E-4</c:v>
                </c:pt>
                <c:pt idx="45" formatCode="0.000">
                  <c:v>4.14325E-4</c:v>
                </c:pt>
                <c:pt idx="46" formatCode="0.000">
                  <c:v>4.3322499999999997E-4</c:v>
                </c:pt>
                <c:pt idx="47" formatCode="0.000">
                  <c:v>4.4069999999999992E-4</c:v>
                </c:pt>
                <c:pt idx="48" formatCode="0.000">
                  <c:v>4.5818749999999999E-4</c:v>
                </c:pt>
                <c:pt idx="49" formatCode="0.000">
                  <c:v>4.6524999999999995E-4</c:v>
                </c:pt>
                <c:pt idx="50" formatCode="0.000">
                  <c:v>4.7119999999999996E-4</c:v>
                </c:pt>
                <c:pt idx="51" formatCode="0.000">
                  <c:v>4.8976249999999999E-4</c:v>
                </c:pt>
                <c:pt idx="52" formatCode="0.000">
                  <c:v>4.9002500000000005E-4</c:v>
                </c:pt>
                <c:pt idx="53" formatCode="0.000">
                  <c:v>4.9140000000000002E-4</c:v>
                </c:pt>
                <c:pt idx="54" formatCode="0.000">
                  <c:v>4.8586250000000005E-4</c:v>
                </c:pt>
                <c:pt idx="55" formatCode="0.000">
                  <c:v>5.042375E-4</c:v>
                </c:pt>
                <c:pt idx="56" formatCode="0.000">
                  <c:v>5.0187499999999993E-4</c:v>
                </c:pt>
                <c:pt idx="57" formatCode="0.000">
                  <c:v>5.0151250000000003E-4</c:v>
                </c:pt>
                <c:pt idx="58" formatCode="0.000">
                  <c:v>4.9800000000000007E-4</c:v>
                </c:pt>
                <c:pt idx="59" formatCode="0.000">
                  <c:v>4.6634999999999998E-4</c:v>
                </c:pt>
                <c:pt idx="60" formatCode="0.000">
                  <c:v>4.4993750000000003E-4</c:v>
                </c:pt>
                <c:pt idx="61" formatCode="0.000">
                  <c:v>4.2668750000000004E-4</c:v>
                </c:pt>
                <c:pt idx="62" formatCode="0.000">
                  <c:v>3.9796249999999998E-4</c:v>
                </c:pt>
                <c:pt idx="63" formatCode="0.000">
                  <c:v>3.5817500000000007E-4</c:v>
                </c:pt>
                <c:pt idx="64" formatCode="0.000">
                  <c:v>3.2148750000000003E-4</c:v>
                </c:pt>
                <c:pt idx="65" formatCode="0.000">
                  <c:v>2.9036249999999996E-4</c:v>
                </c:pt>
                <c:pt idx="66" formatCode="0.000">
                  <c:v>2.8101249999999998E-4</c:v>
                </c:pt>
                <c:pt idx="67" formatCode="0.000">
                  <c:v>2.93925E-4</c:v>
                </c:pt>
                <c:pt idx="68" formatCode="0.000">
                  <c:v>3.1693749999999994E-4</c:v>
                </c:pt>
                <c:pt idx="69" formatCode="0.000">
                  <c:v>3.704E-4</c:v>
                </c:pt>
                <c:pt idx="70" formatCode="0.000">
                  <c:v>4.4238749999999999E-4</c:v>
                </c:pt>
                <c:pt idx="71" formatCode="0.000">
                  <c:v>5.4359999999999999E-4</c:v>
                </c:pt>
                <c:pt idx="72" formatCode="0.000">
                  <c:v>6.4386249999999999E-4</c:v>
                </c:pt>
                <c:pt idx="73" formatCode="0.000">
                  <c:v>7.7531249999999996E-4</c:v>
                </c:pt>
                <c:pt idx="74" formatCode="0.000">
                  <c:v>9.1957500000000006E-4</c:v>
                </c:pt>
                <c:pt idx="75" formatCode="0.000">
                  <c:v>1.016175E-3</c:v>
                </c:pt>
                <c:pt idx="76" formatCode="0.000">
                  <c:v>1.181E-3</c:v>
                </c:pt>
                <c:pt idx="77" formatCode="0.000">
                  <c:v>1.3548625E-3</c:v>
                </c:pt>
                <c:pt idx="78" formatCode="0.000">
                  <c:v>1.544875E-3</c:v>
                </c:pt>
                <c:pt idx="79" formatCode="0.000">
                  <c:v>1.732375E-3</c:v>
                </c:pt>
                <c:pt idx="80" formatCode="0.000">
                  <c:v>2.4870000000000001E-3</c:v>
                </c:pt>
                <c:pt idx="81" formatCode="0.000">
                  <c:v>3.146125E-3</c:v>
                </c:pt>
                <c:pt idx="82" formatCode="0.000">
                  <c:v>3.8356250000000005E-3</c:v>
                </c:pt>
                <c:pt idx="83" formatCode="0.000">
                  <c:v>4.5565000000000007E-3</c:v>
                </c:pt>
                <c:pt idx="84" formatCode="0.000">
                  <c:v>5.2637500000000002E-3</c:v>
                </c:pt>
                <c:pt idx="85" formatCode="0.000">
                  <c:v>5.9596249999999996E-3</c:v>
                </c:pt>
                <c:pt idx="86" formatCode="0.000">
                  <c:v>6.5167499999999991E-3</c:v>
                </c:pt>
                <c:pt idx="87" formatCode="0.000">
                  <c:v>7.4604999999999993E-3</c:v>
                </c:pt>
                <c:pt idx="88" formatCode="0.000">
                  <c:v>7.5571249999999996E-3</c:v>
                </c:pt>
                <c:pt idx="89" formatCode="0.000">
                  <c:v>7.8702500000000005E-3</c:v>
                </c:pt>
                <c:pt idx="90" formatCode="0.000">
                  <c:v>8.3271250000000012E-3</c:v>
                </c:pt>
                <c:pt idx="91" formatCode="0.000">
                  <c:v>8.8892499999999996E-3</c:v>
                </c:pt>
                <c:pt idx="92" formatCode="0.000">
                  <c:v>9.3361249999999989E-3</c:v>
                </c:pt>
                <c:pt idx="93" formatCode="0.000">
                  <c:v>9.8848749999999978E-3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848240"/>
        <c:axId val="640848632"/>
      </c:lineChart>
      <c:dateAx>
        <c:axId val="640848240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8632"/>
        <c:crosses val="autoZero"/>
        <c:auto val="1"/>
        <c:lblOffset val="100"/>
        <c:baseTimeUnit val="months"/>
      </c:dateAx>
      <c:valAx>
        <c:axId val="640848632"/>
        <c:scaling>
          <c:orientation val="minMax"/>
        </c:scaling>
        <c:delete val="0"/>
        <c:axPos val="l"/>
        <c:numFmt formatCode="0.000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Hauptkomponente:</a:t>
            </a:r>
            <a:r>
              <a:rPr lang="en-US" baseline="0">
                <a:solidFill>
                  <a:sysClr val="windowText" lastClr="000000"/>
                </a:solidFill>
              </a:rPr>
              <a:t> Unerklärte </a:t>
            </a:r>
            <a:r>
              <a:rPr lang="en-US" sz="1400" b="0" i="0" u="none" strike="noStrike" baseline="0">
                <a:effectLst/>
              </a:rPr>
              <a:t>Varianz in der BIP-Wachstumsrate</a:t>
            </a:r>
            <a:endParaRPr lang="en-US">
              <a:solidFill>
                <a:sysClr val="windowText" lastClr="000000"/>
              </a:solidFill>
            </a:endParaRP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Vergleichsgruppe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PCA!$Z$1:$Z$95</c15:sqref>
                  </c15:fullRef>
                </c:ext>
              </c:extLst>
              <c:f>PCA!$Z$2:$Z$95</c:f>
              <c:strCache>
                <c:ptCount val="94"/>
                <c:pt idx="0">
                  <c:v>Jan. 95</c:v>
                </c:pt>
                <c:pt idx="1">
                  <c:v>Apr. 95</c:v>
                </c:pt>
                <c:pt idx="2">
                  <c:v>Jul. 95</c:v>
                </c:pt>
                <c:pt idx="3">
                  <c:v>Okt. 95</c:v>
                </c:pt>
                <c:pt idx="4">
                  <c:v>Jan. 96</c:v>
                </c:pt>
                <c:pt idx="5">
                  <c:v>Apr. 96</c:v>
                </c:pt>
                <c:pt idx="6">
                  <c:v>Jul. 96</c:v>
                </c:pt>
                <c:pt idx="7">
                  <c:v>Okt. 96</c:v>
                </c:pt>
                <c:pt idx="8">
                  <c:v>Jan. 97</c:v>
                </c:pt>
                <c:pt idx="9">
                  <c:v>Apr. 97</c:v>
                </c:pt>
                <c:pt idx="10">
                  <c:v>Jul. 97</c:v>
                </c:pt>
                <c:pt idx="11">
                  <c:v>Okt. 97</c:v>
                </c:pt>
                <c:pt idx="12">
                  <c:v>Jan. 98</c:v>
                </c:pt>
                <c:pt idx="13">
                  <c:v>Apr. 98</c:v>
                </c:pt>
                <c:pt idx="14">
                  <c:v>Jul. 98</c:v>
                </c:pt>
                <c:pt idx="15">
                  <c:v>Okt. 98</c:v>
                </c:pt>
                <c:pt idx="16">
                  <c:v>Jan. 99</c:v>
                </c:pt>
                <c:pt idx="17">
                  <c:v>Apr. 99</c:v>
                </c:pt>
                <c:pt idx="18">
                  <c:v>Jul. 99</c:v>
                </c:pt>
                <c:pt idx="19">
                  <c:v>Okt. 99</c:v>
                </c:pt>
                <c:pt idx="20">
                  <c:v>Jan. 00</c:v>
                </c:pt>
                <c:pt idx="21">
                  <c:v>Apr. 00</c:v>
                </c:pt>
                <c:pt idx="22">
                  <c:v>Jul. 00</c:v>
                </c:pt>
                <c:pt idx="23">
                  <c:v>Okt. 00</c:v>
                </c:pt>
                <c:pt idx="24">
                  <c:v>Jan. 01</c:v>
                </c:pt>
                <c:pt idx="25">
                  <c:v>Apr. 01</c:v>
                </c:pt>
                <c:pt idx="26">
                  <c:v>Jul. 01</c:v>
                </c:pt>
                <c:pt idx="27">
                  <c:v>Okt. 01</c:v>
                </c:pt>
                <c:pt idx="28">
                  <c:v>Jan. 02</c:v>
                </c:pt>
                <c:pt idx="29">
                  <c:v>Apr. 02</c:v>
                </c:pt>
                <c:pt idx="30">
                  <c:v>Jul. 02</c:v>
                </c:pt>
                <c:pt idx="31">
                  <c:v>Okt. 02</c:v>
                </c:pt>
                <c:pt idx="32">
                  <c:v>Jan. 03</c:v>
                </c:pt>
                <c:pt idx="33">
                  <c:v>Apr. 03</c:v>
                </c:pt>
                <c:pt idx="34">
                  <c:v>Jul. 03</c:v>
                </c:pt>
                <c:pt idx="35">
                  <c:v>Okt. 03</c:v>
                </c:pt>
                <c:pt idx="36">
                  <c:v>Jan. 04</c:v>
                </c:pt>
                <c:pt idx="37">
                  <c:v>Apr. 04</c:v>
                </c:pt>
                <c:pt idx="38">
                  <c:v>Jul. 04</c:v>
                </c:pt>
                <c:pt idx="39">
                  <c:v>Okt. 04</c:v>
                </c:pt>
                <c:pt idx="40">
                  <c:v>Jan. 05</c:v>
                </c:pt>
                <c:pt idx="41">
                  <c:v>Apr. 05</c:v>
                </c:pt>
                <c:pt idx="42">
                  <c:v>Jul. 05</c:v>
                </c:pt>
                <c:pt idx="43">
                  <c:v>Okt. 05</c:v>
                </c:pt>
                <c:pt idx="44">
                  <c:v>Jan. 06</c:v>
                </c:pt>
                <c:pt idx="45">
                  <c:v>Apr. 06</c:v>
                </c:pt>
                <c:pt idx="46">
                  <c:v>Jul. 06</c:v>
                </c:pt>
                <c:pt idx="47">
                  <c:v>Okt. 06</c:v>
                </c:pt>
                <c:pt idx="48">
                  <c:v>Jan. 07</c:v>
                </c:pt>
                <c:pt idx="49">
                  <c:v>Apr. 07</c:v>
                </c:pt>
                <c:pt idx="50">
                  <c:v>Jul. 07</c:v>
                </c:pt>
                <c:pt idx="51">
                  <c:v>Okt. 07</c:v>
                </c:pt>
                <c:pt idx="52">
                  <c:v>Jan. 08</c:v>
                </c:pt>
                <c:pt idx="53">
                  <c:v>Apr. 08</c:v>
                </c:pt>
                <c:pt idx="54">
                  <c:v>Jul. 08</c:v>
                </c:pt>
                <c:pt idx="55">
                  <c:v>Okt. 08</c:v>
                </c:pt>
                <c:pt idx="56">
                  <c:v>Jan. 09</c:v>
                </c:pt>
                <c:pt idx="57">
                  <c:v>Apr. 09</c:v>
                </c:pt>
                <c:pt idx="58">
                  <c:v>Jul. 09</c:v>
                </c:pt>
                <c:pt idx="59">
                  <c:v>Okt. 09</c:v>
                </c:pt>
                <c:pt idx="60">
                  <c:v>Jan. 10</c:v>
                </c:pt>
                <c:pt idx="61">
                  <c:v>Apr. 10</c:v>
                </c:pt>
                <c:pt idx="62">
                  <c:v>Jul. 10</c:v>
                </c:pt>
                <c:pt idx="63">
                  <c:v>Okt. 10</c:v>
                </c:pt>
                <c:pt idx="64">
                  <c:v>Jan. 11</c:v>
                </c:pt>
                <c:pt idx="65">
                  <c:v>Apr. 11</c:v>
                </c:pt>
                <c:pt idx="66">
                  <c:v>Jul. 11</c:v>
                </c:pt>
                <c:pt idx="67">
                  <c:v>Okt. 11</c:v>
                </c:pt>
                <c:pt idx="68">
                  <c:v>Jan. 12</c:v>
                </c:pt>
                <c:pt idx="69">
                  <c:v>Apr. 12</c:v>
                </c:pt>
                <c:pt idx="70">
                  <c:v>Jul. 12</c:v>
                </c:pt>
                <c:pt idx="71">
                  <c:v>Okt. 12</c:v>
                </c:pt>
                <c:pt idx="72">
                  <c:v>Jan. 13</c:v>
                </c:pt>
                <c:pt idx="73">
                  <c:v>Apr. 13</c:v>
                </c:pt>
                <c:pt idx="74">
                  <c:v>Jul. 13</c:v>
                </c:pt>
                <c:pt idx="75">
                  <c:v>Okt. 13</c:v>
                </c:pt>
                <c:pt idx="76">
                  <c:v>Jan. 14</c:v>
                </c:pt>
                <c:pt idx="77">
                  <c:v>Apr. 14</c:v>
                </c:pt>
                <c:pt idx="78">
                  <c:v>Jul. 14</c:v>
                </c:pt>
                <c:pt idx="79">
                  <c:v>Okt. 14</c:v>
                </c:pt>
                <c:pt idx="80">
                  <c:v>Jan. 15</c:v>
                </c:pt>
                <c:pt idx="81">
                  <c:v>Apr. 15</c:v>
                </c:pt>
                <c:pt idx="82">
                  <c:v>Jul. 15</c:v>
                </c:pt>
                <c:pt idx="83">
                  <c:v>Okt. 15</c:v>
                </c:pt>
                <c:pt idx="84">
                  <c:v>Jan. 16</c:v>
                </c:pt>
                <c:pt idx="85">
                  <c:v>Apr. 16</c:v>
                </c:pt>
                <c:pt idx="86">
                  <c:v>Jul. 16</c:v>
                </c:pt>
                <c:pt idx="87">
                  <c:v>Okt. 16</c:v>
                </c:pt>
                <c:pt idx="88">
                  <c:v>Jan. 17</c:v>
                </c:pt>
                <c:pt idx="89">
                  <c:v>Apr. 17</c:v>
                </c:pt>
                <c:pt idx="90">
                  <c:v>Jul. 17</c:v>
                </c:pt>
                <c:pt idx="91">
                  <c:v>Okt. 17</c:v>
                </c:pt>
                <c:pt idx="92">
                  <c:v>Jan. 18</c:v>
                </c:pt>
                <c:pt idx="93">
                  <c:v>Apr. 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PCA!$AA$1:$AA$95</c15:sqref>
                  </c15:fullRef>
                </c:ext>
              </c:extLst>
              <c:f>PCA!$AA$2:$AA$95</c:f>
              <c:numCache>
                <c:formatCode>General</c:formatCode>
                <c:ptCount val="94"/>
                <c:pt idx="0">
                  <c:v>9.3610000000000004E-4</c:v>
                </c:pt>
                <c:pt idx="1">
                  <c:v>8.9470000000000001E-4</c:v>
                </c:pt>
                <c:pt idx="2">
                  <c:v>8.3469999999999996E-4</c:v>
                </c:pt>
                <c:pt idx="3">
                  <c:v>8.1979999999999998E-4</c:v>
                </c:pt>
                <c:pt idx="4">
                  <c:v>7.7629999999999995E-4</c:v>
                </c:pt>
                <c:pt idx="5">
                  <c:v>7.0220000000000005E-4</c:v>
                </c:pt>
                <c:pt idx="6">
                  <c:v>6.7429999999999996E-4</c:v>
                </c:pt>
                <c:pt idx="7">
                  <c:v>5.8560000000000003E-4</c:v>
                </c:pt>
                <c:pt idx="8">
                  <c:v>5.842E-4</c:v>
                </c:pt>
                <c:pt idx="9">
                  <c:v>5.4719999999999997E-4</c:v>
                </c:pt>
                <c:pt idx="10">
                  <c:v>5.7620000000000002E-4</c:v>
                </c:pt>
                <c:pt idx="11">
                  <c:v>4.9430000000000003E-4</c:v>
                </c:pt>
                <c:pt idx="12">
                  <c:v>4.4959999999999998E-4</c:v>
                </c:pt>
                <c:pt idx="13">
                  <c:v>4.7849999999999998E-4</c:v>
                </c:pt>
                <c:pt idx="14">
                  <c:v>3.4959999999999999E-4</c:v>
                </c:pt>
                <c:pt idx="15">
                  <c:v>2.8840000000000002E-4</c:v>
                </c:pt>
                <c:pt idx="16">
                  <c:v>3.235E-4</c:v>
                </c:pt>
                <c:pt idx="17">
                  <c:v>2.085E-4</c:v>
                </c:pt>
                <c:pt idx="18">
                  <c:v>2.3440000000000001E-4</c:v>
                </c:pt>
                <c:pt idx="19">
                  <c:v>2.418E-4</c:v>
                </c:pt>
                <c:pt idx="20">
                  <c:v>2.319E-4</c:v>
                </c:pt>
                <c:pt idx="21">
                  <c:v>1.3980000000000001E-4</c:v>
                </c:pt>
                <c:pt idx="22">
                  <c:v>1.3990000000000001E-4</c:v>
                </c:pt>
                <c:pt idx="23">
                  <c:v>1.663E-4</c:v>
                </c:pt>
                <c:pt idx="24">
                  <c:v>1.819E-4</c:v>
                </c:pt>
                <c:pt idx="25">
                  <c:v>1.6100000000000001E-4</c:v>
                </c:pt>
                <c:pt idx="26">
                  <c:v>1.7579999999999999E-4</c:v>
                </c:pt>
                <c:pt idx="27">
                  <c:v>1.953E-4</c:v>
                </c:pt>
                <c:pt idx="28">
                  <c:v>1.819E-4</c:v>
                </c:pt>
                <c:pt idx="29">
                  <c:v>1.907E-4</c:v>
                </c:pt>
                <c:pt idx="30">
                  <c:v>1.8469999999999999E-4</c:v>
                </c:pt>
                <c:pt idx="31">
                  <c:v>2.3130000000000001E-4</c:v>
                </c:pt>
                <c:pt idx="32">
                  <c:v>2.107E-4</c:v>
                </c:pt>
                <c:pt idx="33">
                  <c:v>2.1100000000000001E-4</c:v>
                </c:pt>
                <c:pt idx="34">
                  <c:v>2.208E-4</c:v>
                </c:pt>
                <c:pt idx="35">
                  <c:v>2.433E-4</c:v>
                </c:pt>
                <c:pt idx="36">
                  <c:v>2.33E-4</c:v>
                </c:pt>
                <c:pt idx="37">
                  <c:v>2.1320000000000001E-4</c:v>
                </c:pt>
                <c:pt idx="38">
                  <c:v>1.7929999999999999E-4</c:v>
                </c:pt>
                <c:pt idx="39">
                  <c:v>1.6770000000000001E-4</c:v>
                </c:pt>
                <c:pt idx="40">
                  <c:v>1.66E-4</c:v>
                </c:pt>
                <c:pt idx="41">
                  <c:v>1.752E-4</c:v>
                </c:pt>
                <c:pt idx="42">
                  <c:v>1.5880000000000001E-4</c:v>
                </c:pt>
                <c:pt idx="43">
                  <c:v>1.2400000000000001E-4</c:v>
                </c:pt>
                <c:pt idx="44">
                  <c:v>1.1790000000000001E-4</c:v>
                </c:pt>
                <c:pt idx="45">
                  <c:v>8.7979999999999995E-5</c:v>
                </c:pt>
                <c:pt idx="46">
                  <c:v>1.2320000000000001E-4</c:v>
                </c:pt>
                <c:pt idx="47">
                  <c:v>9.378E-5</c:v>
                </c:pt>
                <c:pt idx="48">
                  <c:v>6.2840000000000001E-5</c:v>
                </c:pt>
                <c:pt idx="49">
                  <c:v>5.1140000000000002E-5</c:v>
                </c:pt>
                <c:pt idx="50">
                  <c:v>4.2670000000000003E-5</c:v>
                </c:pt>
                <c:pt idx="51">
                  <c:v>4.9669999999999997E-5</c:v>
                </c:pt>
                <c:pt idx="52">
                  <c:v>1.3859999999999999E-5</c:v>
                </c:pt>
                <c:pt idx="53">
                  <c:v>2.3859999999999999E-5</c:v>
                </c:pt>
                <c:pt idx="54">
                  <c:v>2.9750000000000001E-5</c:v>
                </c:pt>
                <c:pt idx="55">
                  <c:v>1.9930000000000001E-5</c:v>
                </c:pt>
                <c:pt idx="56">
                  <c:v>8.0080000000000006E-5</c:v>
                </c:pt>
                <c:pt idx="57">
                  <c:v>7.3180000000000001E-5</c:v>
                </c:pt>
                <c:pt idx="58">
                  <c:v>7.3800000000000005E-5</c:v>
                </c:pt>
                <c:pt idx="59">
                  <c:v>8.441E-5</c:v>
                </c:pt>
                <c:pt idx="60">
                  <c:v>6.7039999999999995E-5</c:v>
                </c:pt>
                <c:pt idx="61">
                  <c:v>8.0320000000000003E-5</c:v>
                </c:pt>
                <c:pt idx="62">
                  <c:v>1.4909999999999999E-4</c:v>
                </c:pt>
                <c:pt idx="63">
                  <c:v>1.7560000000000001E-4</c:v>
                </c:pt>
                <c:pt idx="64">
                  <c:v>1.883E-4</c:v>
                </c:pt>
                <c:pt idx="65">
                  <c:v>2.2900000000000001E-4</c:v>
                </c:pt>
                <c:pt idx="66">
                  <c:v>2.5779999999999998E-4</c:v>
                </c:pt>
                <c:pt idx="67">
                  <c:v>2.6509999999999999E-4</c:v>
                </c:pt>
                <c:pt idx="68">
                  <c:v>2.4399999999999999E-4</c:v>
                </c:pt>
                <c:pt idx="69">
                  <c:v>2.5030000000000001E-4</c:v>
                </c:pt>
                <c:pt idx="70">
                  <c:v>3.0079999999999999E-4</c:v>
                </c:pt>
                <c:pt idx="71">
                  <c:v>3.2019999999999998E-4</c:v>
                </c:pt>
                <c:pt idx="72">
                  <c:v>3.3579999999999998E-4</c:v>
                </c:pt>
                <c:pt idx="73">
                  <c:v>3.9229999999999999E-4</c:v>
                </c:pt>
                <c:pt idx="74">
                  <c:v>3.9879999999999999E-4</c:v>
                </c:pt>
                <c:pt idx="75">
                  <c:v>4.2670000000000002E-4</c:v>
                </c:pt>
                <c:pt idx="76">
                  <c:v>4.3429999999999999E-4</c:v>
                </c:pt>
                <c:pt idx="77">
                  <c:v>4.6410000000000001E-4</c:v>
                </c:pt>
                <c:pt idx="78">
                  <c:v>4.5859999999999998E-4</c:v>
                </c:pt>
                <c:pt idx="79">
                  <c:v>4.6710000000000002E-4</c:v>
                </c:pt>
                <c:pt idx="80">
                  <c:v>5.042E-4</c:v>
                </c:pt>
                <c:pt idx="81">
                  <c:v>5.0140000000000004E-4</c:v>
                </c:pt>
                <c:pt idx="82">
                  <c:v>4.797E-4</c:v>
                </c:pt>
                <c:pt idx="83">
                  <c:v>5.5110000000000001E-4</c:v>
                </c:pt>
                <c:pt idx="84">
                  <c:v>5.6439999999999995E-4</c:v>
                </c:pt>
                <c:pt idx="85">
                  <c:v>6.5819999999999995E-4</c:v>
                </c:pt>
                <c:pt idx="86">
                  <c:v>7.1540000000000004E-4</c:v>
                </c:pt>
                <c:pt idx="87">
                  <c:v>7.3629999999999995E-4</c:v>
                </c:pt>
                <c:pt idx="88">
                  <c:v>7.1109999999999999E-4</c:v>
                </c:pt>
                <c:pt idx="89">
                  <c:v>7.1679999999999997E-4</c:v>
                </c:pt>
                <c:pt idx="90">
                  <c:v>7.5389999999999995E-4</c:v>
                </c:pt>
                <c:pt idx="91">
                  <c:v>7.9799999999999999E-4</c:v>
                </c:pt>
                <c:pt idx="92">
                  <c:v>8.4880000000000003E-4</c:v>
                </c:pt>
                <c:pt idx="93">
                  <c:v>8.3219999999999995E-4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PCA!$Z$1:$Z$95</c15:sqref>
                  </c15:fullRef>
                </c:ext>
              </c:extLst>
              <c:f>PCA!$Z$2:$Z$95</c:f>
              <c:strCache>
                <c:ptCount val="94"/>
                <c:pt idx="0">
                  <c:v>Jan. 95</c:v>
                </c:pt>
                <c:pt idx="1">
                  <c:v>Apr. 95</c:v>
                </c:pt>
                <c:pt idx="2">
                  <c:v>Jul. 95</c:v>
                </c:pt>
                <c:pt idx="3">
                  <c:v>Okt. 95</c:v>
                </c:pt>
                <c:pt idx="4">
                  <c:v>Jan. 96</c:v>
                </c:pt>
                <c:pt idx="5">
                  <c:v>Apr. 96</c:v>
                </c:pt>
                <c:pt idx="6">
                  <c:v>Jul. 96</c:v>
                </c:pt>
                <c:pt idx="7">
                  <c:v>Okt. 96</c:v>
                </c:pt>
                <c:pt idx="8">
                  <c:v>Jan. 97</c:v>
                </c:pt>
                <c:pt idx="9">
                  <c:v>Apr. 97</c:v>
                </c:pt>
                <c:pt idx="10">
                  <c:v>Jul. 97</c:v>
                </c:pt>
                <c:pt idx="11">
                  <c:v>Okt. 97</c:v>
                </c:pt>
                <c:pt idx="12">
                  <c:v>Jan. 98</c:v>
                </c:pt>
                <c:pt idx="13">
                  <c:v>Apr. 98</c:v>
                </c:pt>
                <c:pt idx="14">
                  <c:v>Jul. 98</c:v>
                </c:pt>
                <c:pt idx="15">
                  <c:v>Okt. 98</c:v>
                </c:pt>
                <c:pt idx="16">
                  <c:v>Jan. 99</c:v>
                </c:pt>
                <c:pt idx="17">
                  <c:v>Apr. 99</c:v>
                </c:pt>
                <c:pt idx="18">
                  <c:v>Jul. 99</c:v>
                </c:pt>
                <c:pt idx="19">
                  <c:v>Okt. 99</c:v>
                </c:pt>
                <c:pt idx="20">
                  <c:v>Jan. 00</c:v>
                </c:pt>
                <c:pt idx="21">
                  <c:v>Apr. 00</c:v>
                </c:pt>
                <c:pt idx="22">
                  <c:v>Jul. 00</c:v>
                </c:pt>
                <c:pt idx="23">
                  <c:v>Okt. 00</c:v>
                </c:pt>
                <c:pt idx="24">
                  <c:v>Jan. 01</c:v>
                </c:pt>
                <c:pt idx="25">
                  <c:v>Apr. 01</c:v>
                </c:pt>
                <c:pt idx="26">
                  <c:v>Jul. 01</c:v>
                </c:pt>
                <c:pt idx="27">
                  <c:v>Okt. 01</c:v>
                </c:pt>
                <c:pt idx="28">
                  <c:v>Jan. 02</c:v>
                </c:pt>
                <c:pt idx="29">
                  <c:v>Apr. 02</c:v>
                </c:pt>
                <c:pt idx="30">
                  <c:v>Jul. 02</c:v>
                </c:pt>
                <c:pt idx="31">
                  <c:v>Okt. 02</c:v>
                </c:pt>
                <c:pt idx="32">
                  <c:v>Jan. 03</c:v>
                </c:pt>
                <c:pt idx="33">
                  <c:v>Apr. 03</c:v>
                </c:pt>
                <c:pt idx="34">
                  <c:v>Jul. 03</c:v>
                </c:pt>
                <c:pt idx="35">
                  <c:v>Okt. 03</c:v>
                </c:pt>
                <c:pt idx="36">
                  <c:v>Jan. 04</c:v>
                </c:pt>
                <c:pt idx="37">
                  <c:v>Apr. 04</c:v>
                </c:pt>
                <c:pt idx="38">
                  <c:v>Jul. 04</c:v>
                </c:pt>
                <c:pt idx="39">
                  <c:v>Okt. 04</c:v>
                </c:pt>
                <c:pt idx="40">
                  <c:v>Jan. 05</c:v>
                </c:pt>
                <c:pt idx="41">
                  <c:v>Apr. 05</c:v>
                </c:pt>
                <c:pt idx="42">
                  <c:v>Jul. 05</c:v>
                </c:pt>
                <c:pt idx="43">
                  <c:v>Okt. 05</c:v>
                </c:pt>
                <c:pt idx="44">
                  <c:v>Jan. 06</c:v>
                </c:pt>
                <c:pt idx="45">
                  <c:v>Apr. 06</c:v>
                </c:pt>
                <c:pt idx="46">
                  <c:v>Jul. 06</c:v>
                </c:pt>
                <c:pt idx="47">
                  <c:v>Okt. 06</c:v>
                </c:pt>
                <c:pt idx="48">
                  <c:v>Jan. 07</c:v>
                </c:pt>
                <c:pt idx="49">
                  <c:v>Apr. 07</c:v>
                </c:pt>
                <c:pt idx="50">
                  <c:v>Jul. 07</c:v>
                </c:pt>
                <c:pt idx="51">
                  <c:v>Okt. 07</c:v>
                </c:pt>
                <c:pt idx="52">
                  <c:v>Jan. 08</c:v>
                </c:pt>
                <c:pt idx="53">
                  <c:v>Apr. 08</c:v>
                </c:pt>
                <c:pt idx="54">
                  <c:v>Jul. 08</c:v>
                </c:pt>
                <c:pt idx="55">
                  <c:v>Okt. 08</c:v>
                </c:pt>
                <c:pt idx="56">
                  <c:v>Jan. 09</c:v>
                </c:pt>
                <c:pt idx="57">
                  <c:v>Apr. 09</c:v>
                </c:pt>
                <c:pt idx="58">
                  <c:v>Jul. 09</c:v>
                </c:pt>
                <c:pt idx="59">
                  <c:v>Okt. 09</c:v>
                </c:pt>
                <c:pt idx="60">
                  <c:v>Jan. 10</c:v>
                </c:pt>
                <c:pt idx="61">
                  <c:v>Apr. 10</c:v>
                </c:pt>
                <c:pt idx="62">
                  <c:v>Jul. 10</c:v>
                </c:pt>
                <c:pt idx="63">
                  <c:v>Okt. 10</c:v>
                </c:pt>
                <c:pt idx="64">
                  <c:v>Jan. 11</c:v>
                </c:pt>
                <c:pt idx="65">
                  <c:v>Apr. 11</c:v>
                </c:pt>
                <c:pt idx="66">
                  <c:v>Jul. 11</c:v>
                </c:pt>
                <c:pt idx="67">
                  <c:v>Okt. 11</c:v>
                </c:pt>
                <c:pt idx="68">
                  <c:v>Jan. 12</c:v>
                </c:pt>
                <c:pt idx="69">
                  <c:v>Apr. 12</c:v>
                </c:pt>
                <c:pt idx="70">
                  <c:v>Jul. 12</c:v>
                </c:pt>
                <c:pt idx="71">
                  <c:v>Okt. 12</c:v>
                </c:pt>
                <c:pt idx="72">
                  <c:v>Jan. 13</c:v>
                </c:pt>
                <c:pt idx="73">
                  <c:v>Apr. 13</c:v>
                </c:pt>
                <c:pt idx="74">
                  <c:v>Jul. 13</c:v>
                </c:pt>
                <c:pt idx="75">
                  <c:v>Okt. 13</c:v>
                </c:pt>
                <c:pt idx="76">
                  <c:v>Jan. 14</c:v>
                </c:pt>
                <c:pt idx="77">
                  <c:v>Apr. 14</c:v>
                </c:pt>
                <c:pt idx="78">
                  <c:v>Jul. 14</c:v>
                </c:pt>
                <c:pt idx="79">
                  <c:v>Okt. 14</c:v>
                </c:pt>
                <c:pt idx="80">
                  <c:v>Jan. 15</c:v>
                </c:pt>
                <c:pt idx="81">
                  <c:v>Apr. 15</c:v>
                </c:pt>
                <c:pt idx="82">
                  <c:v>Jul. 15</c:v>
                </c:pt>
                <c:pt idx="83">
                  <c:v>Okt. 15</c:v>
                </c:pt>
                <c:pt idx="84">
                  <c:v>Jan. 16</c:v>
                </c:pt>
                <c:pt idx="85">
                  <c:v>Apr. 16</c:v>
                </c:pt>
                <c:pt idx="86">
                  <c:v>Jul. 16</c:v>
                </c:pt>
                <c:pt idx="87">
                  <c:v>Okt. 16</c:v>
                </c:pt>
                <c:pt idx="88">
                  <c:v>Jan. 17</c:v>
                </c:pt>
                <c:pt idx="89">
                  <c:v>Apr. 17</c:v>
                </c:pt>
                <c:pt idx="90">
                  <c:v>Jul. 17</c:v>
                </c:pt>
                <c:pt idx="91">
                  <c:v>Okt. 17</c:v>
                </c:pt>
                <c:pt idx="92">
                  <c:v>Jan. 18</c:v>
                </c:pt>
                <c:pt idx="93">
                  <c:v>Apr. 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PCA!$AB$1:$AB$95</c15:sqref>
                  </c15:fullRef>
                </c:ext>
              </c:extLst>
              <c:f>PCA!$AB$2:$AB$95</c:f>
              <c:numCache>
                <c:formatCode>General</c:formatCode>
                <c:ptCount val="94"/>
                <c:pt idx="7" formatCode="0.000">
                  <c:v>7.7796250000000005E-4</c:v>
                </c:pt>
                <c:pt idx="8" formatCode="0.000">
                  <c:v>7.3397499999999999E-4</c:v>
                </c:pt>
                <c:pt idx="9" formatCode="0.000">
                  <c:v>6.9053750000000003E-4</c:v>
                </c:pt>
                <c:pt idx="10" formatCode="0.000">
                  <c:v>6.5822500000000002E-4</c:v>
                </c:pt>
                <c:pt idx="11" formatCode="0.000">
                  <c:v>6.1753749999999999E-4</c:v>
                </c:pt>
                <c:pt idx="12" formatCode="0.000">
                  <c:v>5.7669999999999987E-4</c:v>
                </c:pt>
                <c:pt idx="13" formatCode="0.000">
                  <c:v>5.4873749999999994E-4</c:v>
                </c:pt>
                <c:pt idx="14" formatCode="0.000">
                  <c:v>5.0814999999999996E-4</c:v>
                </c:pt>
                <c:pt idx="15" formatCode="0.000">
                  <c:v>4.7099999999999996E-4</c:v>
                </c:pt>
                <c:pt idx="16" formatCode="0.000">
                  <c:v>4.3841249999999996E-4</c:v>
                </c:pt>
                <c:pt idx="17" formatCode="0.000">
                  <c:v>3.9607499999999991E-4</c:v>
                </c:pt>
                <c:pt idx="18" formatCode="0.000">
                  <c:v>3.5335E-4</c:v>
                </c:pt>
                <c:pt idx="19" formatCode="0.000">
                  <c:v>3.2178749999999998E-4</c:v>
                </c:pt>
                <c:pt idx="20" formatCode="0.000">
                  <c:v>2.9457500000000005E-4</c:v>
                </c:pt>
                <c:pt idx="21" formatCode="0.000">
                  <c:v>2.522375E-4</c:v>
                </c:pt>
                <c:pt idx="22" formatCode="0.000">
                  <c:v>2.2602500000000001E-4</c:v>
                </c:pt>
                <c:pt idx="23" formatCode="0.000">
                  <c:v>2.1076250000000001E-4</c:v>
                </c:pt>
                <c:pt idx="24" formatCode="0.000">
                  <c:v>1.9306250000000004E-4</c:v>
                </c:pt>
                <c:pt idx="25" formatCode="0.000">
                  <c:v>1.8712500000000001E-4</c:v>
                </c:pt>
                <c:pt idx="26" formatCode="0.000">
                  <c:v>1.7980000000000001E-4</c:v>
                </c:pt>
                <c:pt idx="27" formatCode="0.000">
                  <c:v>1.7398750000000002E-4</c:v>
                </c:pt>
                <c:pt idx="28" formatCode="0.000">
                  <c:v>1.677375E-4</c:v>
                </c:pt>
                <c:pt idx="29" formatCode="0.000">
                  <c:v>1.741E-4</c:v>
                </c:pt>
                <c:pt idx="30" formatCode="0.000">
                  <c:v>1.7970000000000003E-4</c:v>
                </c:pt>
                <c:pt idx="31" formatCode="0.000">
                  <c:v>1.87825E-4</c:v>
                </c:pt>
                <c:pt idx="32" formatCode="0.000">
                  <c:v>1.91425E-4</c:v>
                </c:pt>
                <c:pt idx="33" formatCode="0.000">
                  <c:v>1.9767500000000002E-4</c:v>
                </c:pt>
                <c:pt idx="34" formatCode="0.000">
                  <c:v>2.0330000000000001E-4</c:v>
                </c:pt>
                <c:pt idx="35" formatCode="0.000">
                  <c:v>2.0929999999999999E-4</c:v>
                </c:pt>
                <c:pt idx="36" formatCode="0.000">
                  <c:v>2.1568749999999998E-4</c:v>
                </c:pt>
                <c:pt idx="37" formatCode="0.000">
                  <c:v>2.185E-4</c:v>
                </c:pt>
                <c:pt idx="38" formatCode="0.000">
                  <c:v>2.1782500000000002E-4</c:v>
                </c:pt>
                <c:pt idx="39" formatCode="0.000">
                  <c:v>2.0987500000000002E-4</c:v>
                </c:pt>
                <c:pt idx="40" formatCode="0.000">
                  <c:v>2.042875E-4</c:v>
                </c:pt>
                <c:pt idx="41" formatCode="0.000">
                  <c:v>1.9981249999999998E-4</c:v>
                </c:pt>
                <c:pt idx="42" formatCode="0.000">
                  <c:v>1.9206249999999999E-4</c:v>
                </c:pt>
                <c:pt idx="43" formatCode="0.000">
                  <c:v>1.7715E-4</c:v>
                </c:pt>
                <c:pt idx="44" formatCode="0.000">
                  <c:v>1.6276250000000001E-4</c:v>
                </c:pt>
                <c:pt idx="45" formatCode="0.000">
                  <c:v>1.4711000000000002E-4</c:v>
                </c:pt>
                <c:pt idx="46" formatCode="0.000">
                  <c:v>1.4009750000000001E-4</c:v>
                </c:pt>
                <c:pt idx="47" formatCode="0.000">
                  <c:v>1.3085749999999999E-4</c:v>
                </c:pt>
                <c:pt idx="48" formatCode="0.000">
                  <c:v>1.1796249999999999E-4</c:v>
                </c:pt>
                <c:pt idx="49" formatCode="0.000">
                  <c:v>1.0245499999999999E-4</c:v>
                </c:pt>
                <c:pt idx="50" formatCode="0.000">
                  <c:v>8.7938749999999996E-5</c:v>
                </c:pt>
                <c:pt idx="51" formatCode="0.000">
                  <c:v>7.8647500000000002E-5</c:v>
                </c:pt>
                <c:pt idx="52" formatCode="0.000">
                  <c:v>6.56425E-5</c:v>
                </c:pt>
                <c:pt idx="53" formatCode="0.000">
                  <c:v>5.7627500000000003E-5</c:v>
                </c:pt>
                <c:pt idx="54" formatCode="0.000">
                  <c:v>4.5946249999999994E-5</c:v>
                </c:pt>
                <c:pt idx="55" formatCode="0.000">
                  <c:v>3.6715000000000003E-5</c:v>
                </c:pt>
                <c:pt idx="56" formatCode="0.000">
                  <c:v>3.8869999999999999E-5</c:v>
                </c:pt>
                <c:pt idx="57" formatCode="0.000">
                  <c:v>4.1625000000000002E-5</c:v>
                </c:pt>
                <c:pt idx="58" formatCode="0.000">
                  <c:v>4.551625E-5</c:v>
                </c:pt>
                <c:pt idx="59" formatCode="0.000">
                  <c:v>4.9858750000000001E-5</c:v>
                </c:pt>
                <c:pt idx="60" formatCode="0.000">
                  <c:v>5.6506250000000001E-5</c:v>
                </c:pt>
                <c:pt idx="61" formatCode="0.000">
                  <c:v>6.3563749999999999E-5</c:v>
                </c:pt>
                <c:pt idx="62" formatCode="0.000">
                  <c:v>7.8482499999999993E-5</c:v>
                </c:pt>
                <c:pt idx="63" formatCode="0.000">
                  <c:v>9.7941250000000007E-5</c:v>
                </c:pt>
                <c:pt idx="64" formatCode="0.000">
                  <c:v>1.1146875E-4</c:v>
                </c:pt>
                <c:pt idx="65" formatCode="0.000">
                  <c:v>1.3094624999999998E-4</c:v>
                </c:pt>
                <c:pt idx="66" formatCode="0.000">
                  <c:v>1.5394625E-4</c:v>
                </c:pt>
                <c:pt idx="67" formatCode="0.000">
                  <c:v>1.7653249999999998E-4</c:v>
                </c:pt>
                <c:pt idx="68" formatCode="0.000">
                  <c:v>1.9865249999999999E-4</c:v>
                </c:pt>
                <c:pt idx="69" formatCode="0.000">
                  <c:v>2.1989999999999998E-4</c:v>
                </c:pt>
                <c:pt idx="70" formatCode="0.000">
                  <c:v>2.3886250000000001E-4</c:v>
                </c:pt>
                <c:pt idx="71" formatCode="0.000">
                  <c:v>2.569375E-4</c:v>
                </c:pt>
                <c:pt idx="72" formatCode="0.000">
                  <c:v>2.7537499999999996E-4</c:v>
                </c:pt>
                <c:pt idx="73" formatCode="0.000">
                  <c:v>2.9578749999999995E-4</c:v>
                </c:pt>
                <c:pt idx="74" formatCode="0.000">
                  <c:v>3.1341250000000001E-4</c:v>
                </c:pt>
                <c:pt idx="75" formatCode="0.000">
                  <c:v>3.3361250000000001E-4</c:v>
                </c:pt>
                <c:pt idx="76" formatCode="0.000">
                  <c:v>3.5739999999999996E-4</c:v>
                </c:pt>
                <c:pt idx="77" formatCode="0.000">
                  <c:v>3.8412499999999997E-4</c:v>
                </c:pt>
                <c:pt idx="78" formatCode="0.000">
                  <c:v>4.0384999999999992E-4</c:v>
                </c:pt>
                <c:pt idx="79" formatCode="0.000">
                  <c:v>4.222125E-4</c:v>
                </c:pt>
                <c:pt idx="80" formatCode="0.000">
                  <c:v>4.4326249999999999E-4</c:v>
                </c:pt>
                <c:pt idx="81" formatCode="0.000">
                  <c:v>4.5689999999999999E-4</c:v>
                </c:pt>
                <c:pt idx="82" formatCode="0.000">
                  <c:v>4.6701249999999995E-4</c:v>
                </c:pt>
                <c:pt idx="83" formatCode="0.000">
                  <c:v>4.8256250000000003E-4</c:v>
                </c:pt>
                <c:pt idx="84" formatCode="0.000">
                  <c:v>4.9882500000000005E-4</c:v>
                </c:pt>
                <c:pt idx="85" formatCode="0.000">
                  <c:v>5.2308750000000005E-4</c:v>
                </c:pt>
                <c:pt idx="86" formatCode="0.000">
                  <c:v>5.5518750000000002E-4</c:v>
                </c:pt>
                <c:pt idx="87" formatCode="0.000">
                  <c:v>5.8883749999999999E-4</c:v>
                </c:pt>
                <c:pt idx="88" formatCode="0.000">
                  <c:v>6.1470000000000003E-4</c:v>
                </c:pt>
                <c:pt idx="89" formatCode="0.000">
                  <c:v>6.4162500000000005E-4</c:v>
                </c:pt>
                <c:pt idx="90" formatCode="0.000">
                  <c:v>6.759E-4</c:v>
                </c:pt>
                <c:pt idx="91" formatCode="0.000">
                  <c:v>7.0676250000000006E-4</c:v>
                </c:pt>
                <c:pt idx="92" formatCode="0.000">
                  <c:v>7.4231250000000003E-4</c:v>
                </c:pt>
                <c:pt idx="93" formatCode="0.000">
                  <c:v>7.6406249999999998E-4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849808"/>
        <c:axId val="640850200"/>
      </c:lineChart>
      <c:dateAx>
        <c:axId val="640849808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50200"/>
        <c:crosses val="autoZero"/>
        <c:auto val="1"/>
        <c:lblOffset val="100"/>
        <c:baseTimeUnit val="months"/>
      </c:dateAx>
      <c:valAx>
        <c:axId val="640850200"/>
        <c:scaling>
          <c:orientation val="minMax"/>
        </c:scaling>
        <c:delete val="0"/>
        <c:axPos val="l"/>
        <c:numFmt formatCode="0.000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'Diffusion_EWS_3 Länder'!$C$3</c:f>
              <c:strCache>
                <c:ptCount val="1"/>
                <c:pt idx="0">
                  <c:v>Diffusions-index Ansatz 1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'Diffusion_EWS_3 Länder'!$B$4:$B$35</c:f>
              <c:numCache>
                <c:formatCode>[$-407]mmm/\ yy;@</c:formatCode>
                <c:ptCount val="32"/>
                <c:pt idx="0">
                  <c:v>33239</c:v>
                </c:pt>
                <c:pt idx="1">
                  <c:v>33329</c:v>
                </c:pt>
                <c:pt idx="2">
                  <c:v>33420</c:v>
                </c:pt>
                <c:pt idx="3">
                  <c:v>33512</c:v>
                </c:pt>
                <c:pt idx="4">
                  <c:v>33604</c:v>
                </c:pt>
                <c:pt idx="5">
                  <c:v>33695</c:v>
                </c:pt>
                <c:pt idx="6">
                  <c:v>33786</c:v>
                </c:pt>
                <c:pt idx="7">
                  <c:v>33878</c:v>
                </c:pt>
                <c:pt idx="8">
                  <c:v>33970</c:v>
                </c:pt>
                <c:pt idx="9">
                  <c:v>34060</c:v>
                </c:pt>
                <c:pt idx="10">
                  <c:v>34151</c:v>
                </c:pt>
                <c:pt idx="11">
                  <c:v>34243</c:v>
                </c:pt>
                <c:pt idx="12">
                  <c:v>34335</c:v>
                </c:pt>
                <c:pt idx="13">
                  <c:v>34425</c:v>
                </c:pt>
                <c:pt idx="14">
                  <c:v>34516</c:v>
                </c:pt>
                <c:pt idx="15">
                  <c:v>34608</c:v>
                </c:pt>
                <c:pt idx="16">
                  <c:v>34700</c:v>
                </c:pt>
                <c:pt idx="17">
                  <c:v>34790</c:v>
                </c:pt>
                <c:pt idx="18">
                  <c:v>34881</c:v>
                </c:pt>
                <c:pt idx="19">
                  <c:v>34973</c:v>
                </c:pt>
                <c:pt idx="20">
                  <c:v>35065</c:v>
                </c:pt>
                <c:pt idx="21">
                  <c:v>35156</c:v>
                </c:pt>
                <c:pt idx="22">
                  <c:v>35247</c:v>
                </c:pt>
                <c:pt idx="23">
                  <c:v>35339</c:v>
                </c:pt>
                <c:pt idx="24">
                  <c:v>35431</c:v>
                </c:pt>
                <c:pt idx="25">
                  <c:v>35521</c:v>
                </c:pt>
                <c:pt idx="26">
                  <c:v>35612</c:v>
                </c:pt>
                <c:pt idx="27">
                  <c:v>35704</c:v>
                </c:pt>
                <c:pt idx="28">
                  <c:v>35796</c:v>
                </c:pt>
                <c:pt idx="29">
                  <c:v>35886</c:v>
                </c:pt>
                <c:pt idx="30">
                  <c:v>35977</c:v>
                </c:pt>
                <c:pt idx="31">
                  <c:v>36069</c:v>
                </c:pt>
              </c:numCache>
            </c:numRef>
          </c:cat>
          <c:val>
            <c:numRef>
              <c:f>'Diffusion_EWS_3 Länder'!$C$4:$C$35</c:f>
              <c:numCache>
                <c:formatCode>0.000</c:formatCode>
                <c:ptCount val="32"/>
                <c:pt idx="0">
                  <c:v>0.8</c:v>
                </c:pt>
                <c:pt idx="1">
                  <c:v>0.8</c:v>
                </c:pt>
                <c:pt idx="2">
                  <c:v>0.6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0.8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0.8</c:v>
                </c:pt>
                <c:pt idx="16">
                  <c:v>0.23076920000000001</c:v>
                </c:pt>
                <c:pt idx="17">
                  <c:v>0.30769229999999997</c:v>
                </c:pt>
                <c:pt idx="18">
                  <c:v>0.23076920000000001</c:v>
                </c:pt>
                <c:pt idx="19">
                  <c:v>0.92307689999999998</c:v>
                </c:pt>
                <c:pt idx="20">
                  <c:v>1</c:v>
                </c:pt>
                <c:pt idx="21">
                  <c:v>1</c:v>
                </c:pt>
                <c:pt idx="22">
                  <c:v>0.93333330000000003</c:v>
                </c:pt>
                <c:pt idx="23">
                  <c:v>0.93333330000000003</c:v>
                </c:pt>
                <c:pt idx="24">
                  <c:v>1</c:v>
                </c:pt>
                <c:pt idx="25">
                  <c:v>0.86666670000000001</c:v>
                </c:pt>
                <c:pt idx="26">
                  <c:v>0.2</c:v>
                </c:pt>
                <c:pt idx="27">
                  <c:v>0.26666669999999998</c:v>
                </c:pt>
                <c:pt idx="28">
                  <c:v>0.26666669999999998</c:v>
                </c:pt>
                <c:pt idx="29">
                  <c:v>0.26666669999999998</c:v>
                </c:pt>
                <c:pt idx="30">
                  <c:v>0.26666669999999998</c:v>
                </c:pt>
                <c:pt idx="3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C-4087-AE2B-6E55DDBA1144}"/>
            </c:ext>
          </c:extLst>
        </c:ser>
        <c:ser>
          <c:idx val="1"/>
          <c:order val="1"/>
          <c:tx>
            <c:strRef>
              <c:f>'Diffusion_EWS_3 Länder'!$E$3</c:f>
              <c:strCache>
                <c:ptCount val="1"/>
                <c:pt idx="0">
                  <c:v>Durchschnitt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'Diffusion_EWS_3 Länder'!$B$4:$B$35</c:f>
              <c:numCache>
                <c:formatCode>[$-407]mmm/\ yy;@</c:formatCode>
                <c:ptCount val="32"/>
                <c:pt idx="0">
                  <c:v>33239</c:v>
                </c:pt>
                <c:pt idx="1">
                  <c:v>33329</c:v>
                </c:pt>
                <c:pt idx="2">
                  <c:v>33420</c:v>
                </c:pt>
                <c:pt idx="3">
                  <c:v>33512</c:v>
                </c:pt>
                <c:pt idx="4">
                  <c:v>33604</c:v>
                </c:pt>
                <c:pt idx="5">
                  <c:v>33695</c:v>
                </c:pt>
                <c:pt idx="6">
                  <c:v>33786</c:v>
                </c:pt>
                <c:pt idx="7">
                  <c:v>33878</c:v>
                </c:pt>
                <c:pt idx="8">
                  <c:v>33970</c:v>
                </c:pt>
                <c:pt idx="9">
                  <c:v>34060</c:v>
                </c:pt>
                <c:pt idx="10">
                  <c:v>34151</c:v>
                </c:pt>
                <c:pt idx="11">
                  <c:v>34243</c:v>
                </c:pt>
                <c:pt idx="12">
                  <c:v>34335</c:v>
                </c:pt>
                <c:pt idx="13">
                  <c:v>34425</c:v>
                </c:pt>
                <c:pt idx="14">
                  <c:v>34516</c:v>
                </c:pt>
                <c:pt idx="15">
                  <c:v>34608</c:v>
                </c:pt>
                <c:pt idx="16">
                  <c:v>34700</c:v>
                </c:pt>
                <c:pt idx="17">
                  <c:v>34790</c:v>
                </c:pt>
                <c:pt idx="18">
                  <c:v>34881</c:v>
                </c:pt>
                <c:pt idx="19">
                  <c:v>34973</c:v>
                </c:pt>
                <c:pt idx="20">
                  <c:v>35065</c:v>
                </c:pt>
                <c:pt idx="21">
                  <c:v>35156</c:v>
                </c:pt>
                <c:pt idx="22">
                  <c:v>35247</c:v>
                </c:pt>
                <c:pt idx="23">
                  <c:v>35339</c:v>
                </c:pt>
                <c:pt idx="24">
                  <c:v>35431</c:v>
                </c:pt>
                <c:pt idx="25">
                  <c:v>35521</c:v>
                </c:pt>
                <c:pt idx="26">
                  <c:v>35612</c:v>
                </c:pt>
                <c:pt idx="27">
                  <c:v>35704</c:v>
                </c:pt>
                <c:pt idx="28">
                  <c:v>35796</c:v>
                </c:pt>
                <c:pt idx="29">
                  <c:v>35886</c:v>
                </c:pt>
                <c:pt idx="30">
                  <c:v>35977</c:v>
                </c:pt>
                <c:pt idx="31">
                  <c:v>36069</c:v>
                </c:pt>
              </c:numCache>
            </c:numRef>
          </c:cat>
          <c:val>
            <c:numRef>
              <c:f>'Diffusion_EWS_3 Länder'!$D$4:$D$35</c:f>
              <c:numCache>
                <c:formatCode>0.000</c:formatCode>
                <c:ptCount val="32"/>
                <c:pt idx="7">
                  <c:v>0.74999999999999989</c:v>
                </c:pt>
                <c:pt idx="8">
                  <c:v>0.77499999999999991</c:v>
                </c:pt>
                <c:pt idx="9">
                  <c:v>0.8</c:v>
                </c:pt>
                <c:pt idx="10">
                  <c:v>0.85000000000000009</c:v>
                </c:pt>
                <c:pt idx="11">
                  <c:v>0.875</c:v>
                </c:pt>
                <c:pt idx="12">
                  <c:v>0.9</c:v>
                </c:pt>
                <c:pt idx="13">
                  <c:v>0.92500000000000004</c:v>
                </c:pt>
                <c:pt idx="14">
                  <c:v>0.97499999999999998</c:v>
                </c:pt>
                <c:pt idx="15">
                  <c:v>0.97499999999999998</c:v>
                </c:pt>
                <c:pt idx="16">
                  <c:v>0.87884614999999999</c:v>
                </c:pt>
                <c:pt idx="17">
                  <c:v>0.79230768750000002</c:v>
                </c:pt>
                <c:pt idx="18">
                  <c:v>0.69615383750000004</c:v>
                </c:pt>
                <c:pt idx="19">
                  <c:v>0.68653845000000002</c:v>
                </c:pt>
                <c:pt idx="20">
                  <c:v>0.68653845000000002</c:v>
                </c:pt>
                <c:pt idx="21">
                  <c:v>0.68653845000000002</c:v>
                </c:pt>
                <c:pt idx="22">
                  <c:v>0.67820511250000004</c:v>
                </c:pt>
                <c:pt idx="23">
                  <c:v>0.69487177499999997</c:v>
                </c:pt>
                <c:pt idx="24">
                  <c:v>0.79102562499999995</c:v>
                </c:pt>
                <c:pt idx="25">
                  <c:v>0.86089742499999999</c:v>
                </c:pt>
                <c:pt idx="26">
                  <c:v>0.857051275</c:v>
                </c:pt>
                <c:pt idx="27">
                  <c:v>0.77500000000000002</c:v>
                </c:pt>
                <c:pt idx="28">
                  <c:v>0.68333333750000003</c:v>
                </c:pt>
                <c:pt idx="29">
                  <c:v>0.59166667500000003</c:v>
                </c:pt>
                <c:pt idx="30">
                  <c:v>0.50833335000000002</c:v>
                </c:pt>
                <c:pt idx="31">
                  <c:v>0.41666668750000008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C-4087-AE2B-6E55DDBA1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845888"/>
        <c:axId val="640849416"/>
      </c:lineChart>
      <c:dateAx>
        <c:axId val="640845888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9416"/>
        <c:crosses val="autoZero"/>
        <c:auto val="1"/>
        <c:lblOffset val="100"/>
        <c:baseTimeUnit val="months"/>
      </c:dateAx>
      <c:valAx>
        <c:axId val="640849416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'Diffusion_EWS_3 Länder'!$Q$3</c:f>
              <c:strCache>
                <c:ptCount val="1"/>
                <c:pt idx="0">
                  <c:v>Diffusions-index Ansatz 2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'Diffusion_EWS_3 Länder'!$P$4:$P$35</c:f>
              <c:numCache>
                <c:formatCode>[$-407]mmm/\ yy;@</c:formatCode>
                <c:ptCount val="32"/>
                <c:pt idx="0">
                  <c:v>33239</c:v>
                </c:pt>
                <c:pt idx="1">
                  <c:v>33329</c:v>
                </c:pt>
                <c:pt idx="2">
                  <c:v>33420</c:v>
                </c:pt>
                <c:pt idx="3">
                  <c:v>33512</c:v>
                </c:pt>
                <c:pt idx="4">
                  <c:v>33604</c:v>
                </c:pt>
                <c:pt idx="5">
                  <c:v>33695</c:v>
                </c:pt>
                <c:pt idx="6">
                  <c:v>33786</c:v>
                </c:pt>
                <c:pt idx="7">
                  <c:v>33878</c:v>
                </c:pt>
                <c:pt idx="8">
                  <c:v>33970</c:v>
                </c:pt>
                <c:pt idx="9">
                  <c:v>34060</c:v>
                </c:pt>
                <c:pt idx="10">
                  <c:v>34151</c:v>
                </c:pt>
                <c:pt idx="11">
                  <c:v>34243</c:v>
                </c:pt>
                <c:pt idx="12">
                  <c:v>34335</c:v>
                </c:pt>
                <c:pt idx="13">
                  <c:v>34425</c:v>
                </c:pt>
                <c:pt idx="14">
                  <c:v>34516</c:v>
                </c:pt>
                <c:pt idx="15">
                  <c:v>34608</c:v>
                </c:pt>
                <c:pt idx="16">
                  <c:v>34700</c:v>
                </c:pt>
                <c:pt idx="17">
                  <c:v>34790</c:v>
                </c:pt>
                <c:pt idx="18">
                  <c:v>34881</c:v>
                </c:pt>
                <c:pt idx="19">
                  <c:v>34973</c:v>
                </c:pt>
                <c:pt idx="20">
                  <c:v>35065</c:v>
                </c:pt>
                <c:pt idx="21">
                  <c:v>35156</c:v>
                </c:pt>
                <c:pt idx="22">
                  <c:v>35247</c:v>
                </c:pt>
                <c:pt idx="23">
                  <c:v>35339</c:v>
                </c:pt>
                <c:pt idx="24">
                  <c:v>35431</c:v>
                </c:pt>
                <c:pt idx="25">
                  <c:v>35521</c:v>
                </c:pt>
                <c:pt idx="26">
                  <c:v>35612</c:v>
                </c:pt>
                <c:pt idx="27">
                  <c:v>35704</c:v>
                </c:pt>
                <c:pt idx="28">
                  <c:v>35796</c:v>
                </c:pt>
                <c:pt idx="29">
                  <c:v>35886</c:v>
                </c:pt>
                <c:pt idx="30">
                  <c:v>35977</c:v>
                </c:pt>
                <c:pt idx="31">
                  <c:v>36069</c:v>
                </c:pt>
              </c:numCache>
            </c:numRef>
          </c:cat>
          <c:val>
            <c:numRef>
              <c:f>'Diffusion_EWS_3 Länder'!$Q$4:$Q$35</c:f>
              <c:numCache>
                <c:formatCode>0.000</c:formatCode>
                <c:ptCount val="32"/>
                <c:pt idx="1">
                  <c:v>0.8</c:v>
                </c:pt>
                <c:pt idx="2">
                  <c:v>1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0.6</c:v>
                </c:pt>
                <c:pt idx="11">
                  <c:v>1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0.92307689999999998</c:v>
                </c:pt>
                <c:pt idx="17">
                  <c:v>0.30769229999999997</c:v>
                </c:pt>
                <c:pt idx="18">
                  <c:v>1</c:v>
                </c:pt>
                <c:pt idx="19">
                  <c:v>1</c:v>
                </c:pt>
                <c:pt idx="20">
                  <c:v>0.86666670000000001</c:v>
                </c:pt>
                <c:pt idx="21">
                  <c:v>0.13333329999999999</c:v>
                </c:pt>
                <c:pt idx="22">
                  <c:v>0.2</c:v>
                </c:pt>
                <c:pt idx="23">
                  <c:v>0.86666670000000001</c:v>
                </c:pt>
                <c:pt idx="24">
                  <c:v>0.93333330000000003</c:v>
                </c:pt>
                <c:pt idx="25">
                  <c:v>0.26666669999999998</c:v>
                </c:pt>
                <c:pt idx="26">
                  <c:v>0.26666669999999998</c:v>
                </c:pt>
                <c:pt idx="27">
                  <c:v>0.26666669999999998</c:v>
                </c:pt>
                <c:pt idx="28">
                  <c:v>0.2</c:v>
                </c:pt>
                <c:pt idx="29">
                  <c:v>0.86666670000000001</c:v>
                </c:pt>
                <c:pt idx="30">
                  <c:v>0.2</c:v>
                </c:pt>
                <c:pt idx="31">
                  <c:v>0.93333330000000003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0-4055-8DBC-DF3B4C684755}"/>
            </c:ext>
          </c:extLst>
        </c:ser>
        <c:ser>
          <c:idx val="1"/>
          <c:order val="1"/>
          <c:tx>
            <c:strRef>
              <c:f>'Diffusion_EWS_3 Länder'!$R$3</c:f>
              <c:strCache>
                <c:ptCount val="1"/>
                <c:pt idx="0">
                  <c:v>Roll.Window last 8 quart.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'Diffusion_EWS_3 Länder'!$P$4:$P$35</c:f>
              <c:numCache>
                <c:formatCode>[$-407]mmm/\ yy;@</c:formatCode>
                <c:ptCount val="32"/>
                <c:pt idx="0">
                  <c:v>33239</c:v>
                </c:pt>
                <c:pt idx="1">
                  <c:v>33329</c:v>
                </c:pt>
                <c:pt idx="2">
                  <c:v>33420</c:v>
                </c:pt>
                <c:pt idx="3">
                  <c:v>33512</c:v>
                </c:pt>
                <c:pt idx="4">
                  <c:v>33604</c:v>
                </c:pt>
                <c:pt idx="5">
                  <c:v>33695</c:v>
                </c:pt>
                <c:pt idx="6">
                  <c:v>33786</c:v>
                </c:pt>
                <c:pt idx="7">
                  <c:v>33878</c:v>
                </c:pt>
                <c:pt idx="8">
                  <c:v>33970</c:v>
                </c:pt>
                <c:pt idx="9">
                  <c:v>34060</c:v>
                </c:pt>
                <c:pt idx="10">
                  <c:v>34151</c:v>
                </c:pt>
                <c:pt idx="11">
                  <c:v>34243</c:v>
                </c:pt>
                <c:pt idx="12">
                  <c:v>34335</c:v>
                </c:pt>
                <c:pt idx="13">
                  <c:v>34425</c:v>
                </c:pt>
                <c:pt idx="14">
                  <c:v>34516</c:v>
                </c:pt>
                <c:pt idx="15">
                  <c:v>34608</c:v>
                </c:pt>
                <c:pt idx="16">
                  <c:v>34700</c:v>
                </c:pt>
                <c:pt idx="17">
                  <c:v>34790</c:v>
                </c:pt>
                <c:pt idx="18">
                  <c:v>34881</c:v>
                </c:pt>
                <c:pt idx="19">
                  <c:v>34973</c:v>
                </c:pt>
                <c:pt idx="20">
                  <c:v>35065</c:v>
                </c:pt>
                <c:pt idx="21">
                  <c:v>35156</c:v>
                </c:pt>
                <c:pt idx="22">
                  <c:v>35247</c:v>
                </c:pt>
                <c:pt idx="23">
                  <c:v>35339</c:v>
                </c:pt>
                <c:pt idx="24">
                  <c:v>35431</c:v>
                </c:pt>
                <c:pt idx="25">
                  <c:v>35521</c:v>
                </c:pt>
                <c:pt idx="26">
                  <c:v>35612</c:v>
                </c:pt>
                <c:pt idx="27">
                  <c:v>35704</c:v>
                </c:pt>
                <c:pt idx="28">
                  <c:v>35796</c:v>
                </c:pt>
                <c:pt idx="29">
                  <c:v>35886</c:v>
                </c:pt>
                <c:pt idx="30">
                  <c:v>35977</c:v>
                </c:pt>
                <c:pt idx="31">
                  <c:v>36069</c:v>
                </c:pt>
              </c:numCache>
            </c:numRef>
          </c:cat>
          <c:val>
            <c:numRef>
              <c:f>'Diffusion_EWS_3 Länder'!$R$4:$R$35</c:f>
              <c:numCache>
                <c:formatCode>0.000</c:formatCode>
                <c:ptCount val="32"/>
                <c:pt idx="7">
                  <c:v>0.88571428571428579</c:v>
                </c:pt>
                <c:pt idx="8">
                  <c:v>0.9</c:v>
                </c:pt>
                <c:pt idx="9">
                  <c:v>0.92500000000000004</c:v>
                </c:pt>
                <c:pt idx="10">
                  <c:v>0.875</c:v>
                </c:pt>
                <c:pt idx="11">
                  <c:v>0.92499999999999993</c:v>
                </c:pt>
                <c:pt idx="12">
                  <c:v>0.92499999999999993</c:v>
                </c:pt>
                <c:pt idx="13">
                  <c:v>0.89999999999999991</c:v>
                </c:pt>
                <c:pt idx="14">
                  <c:v>0.87499999999999989</c:v>
                </c:pt>
                <c:pt idx="15">
                  <c:v>0.85</c:v>
                </c:pt>
                <c:pt idx="16">
                  <c:v>0.84038461249999996</c:v>
                </c:pt>
                <c:pt idx="17">
                  <c:v>0.75384614999999999</c:v>
                </c:pt>
                <c:pt idx="18">
                  <c:v>0.80384615000000004</c:v>
                </c:pt>
                <c:pt idx="19">
                  <c:v>0.80384615000000004</c:v>
                </c:pt>
                <c:pt idx="20">
                  <c:v>0.81217948749999991</c:v>
                </c:pt>
                <c:pt idx="21">
                  <c:v>0.72884614999999997</c:v>
                </c:pt>
                <c:pt idx="22">
                  <c:v>0.65384615000000001</c:v>
                </c:pt>
                <c:pt idx="23">
                  <c:v>0.6621794875</c:v>
                </c:pt>
                <c:pt idx="24">
                  <c:v>0.66346153750000003</c:v>
                </c:pt>
                <c:pt idx="25">
                  <c:v>0.6583333375</c:v>
                </c:pt>
                <c:pt idx="26">
                  <c:v>0.56666667500000001</c:v>
                </c:pt>
                <c:pt idx="27">
                  <c:v>0.47500001250000001</c:v>
                </c:pt>
                <c:pt idx="28">
                  <c:v>0.39166667500000002</c:v>
                </c:pt>
                <c:pt idx="29">
                  <c:v>0.48333335000000005</c:v>
                </c:pt>
                <c:pt idx="30">
                  <c:v>0.48333335000000005</c:v>
                </c:pt>
                <c:pt idx="31">
                  <c:v>0.49166667500000005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0-4055-8DBC-DF3B4C684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847064"/>
        <c:axId val="640846280"/>
      </c:lineChart>
      <c:dateAx>
        <c:axId val="64084706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6280"/>
        <c:crosses val="autoZero"/>
        <c:auto val="1"/>
        <c:lblOffset val="100"/>
        <c:baseTimeUnit val="months"/>
      </c:dateAx>
      <c:valAx>
        <c:axId val="640846280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4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Veränderung der realen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11 EWU/EWS-Länder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Arbeitsproduktivität_2010!$N$34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Arbeitsproduktivität_2010!$N$35:$N$57</c:f>
              <c:numCache>
                <c:formatCode>#,##0.0</c:formatCode>
                <c:ptCount val="23"/>
                <c:pt idx="0">
                  <c:v>1.6000000000000003</c:v>
                </c:pt>
                <c:pt idx="1">
                  <c:v>1.3545454545454545</c:v>
                </c:pt>
                <c:pt idx="2">
                  <c:v>2.1818181818181817</c:v>
                </c:pt>
                <c:pt idx="3">
                  <c:v>1.5454545454545454</c:v>
                </c:pt>
                <c:pt idx="4">
                  <c:v>1.7818181818181815</c:v>
                </c:pt>
                <c:pt idx="5">
                  <c:v>2.0909090909090904</c:v>
                </c:pt>
                <c:pt idx="6">
                  <c:v>0.31818181818181812</c:v>
                </c:pt>
                <c:pt idx="7">
                  <c:v>0.85454545454545439</c:v>
                </c:pt>
                <c:pt idx="8">
                  <c:v>0.40909090909090912</c:v>
                </c:pt>
                <c:pt idx="9">
                  <c:v>1.9909090909090912</c:v>
                </c:pt>
                <c:pt idx="10">
                  <c:v>0.73636363636363633</c:v>
                </c:pt>
                <c:pt idx="11">
                  <c:v>1.2454545454545454</c:v>
                </c:pt>
                <c:pt idx="12">
                  <c:v>1.6272727272727272</c:v>
                </c:pt>
                <c:pt idx="13">
                  <c:v>-1.1909090909090909</c:v>
                </c:pt>
                <c:pt idx="14">
                  <c:v>-2.3000000000000003</c:v>
                </c:pt>
                <c:pt idx="15">
                  <c:v>2.8818181818181823</c:v>
                </c:pt>
                <c:pt idx="16">
                  <c:v>1.3545454545454545</c:v>
                </c:pt>
                <c:pt idx="17">
                  <c:v>-0.70000000000000007</c:v>
                </c:pt>
                <c:pt idx="18">
                  <c:v>0.41818181818181821</c:v>
                </c:pt>
                <c:pt idx="19">
                  <c:v>1.009090909090909</c:v>
                </c:pt>
                <c:pt idx="20">
                  <c:v>2.5454545454545454</c:v>
                </c:pt>
                <c:pt idx="21">
                  <c:v>0.60909090909090902</c:v>
                </c:pt>
                <c:pt idx="22">
                  <c:v>0.71818181818181837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B7-410E-85C3-203C9B93D48A}"/>
            </c:ext>
          </c:extLst>
        </c:ser>
        <c:ser>
          <c:idx val="1"/>
          <c:order val="1"/>
          <c:tx>
            <c:strRef>
              <c:f>Arbeitsproduktivität_2010!$P$34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Arbeitsproduktivität_2010!$P$35:$P$57</c:f>
              <c:numCache>
                <c:formatCode>#,##0.000</c:formatCode>
                <c:ptCount val="23"/>
                <c:pt idx="0">
                  <c:v>2.1715476066494079</c:v>
                </c:pt>
                <c:pt idx="1">
                  <c:v>2.5380407680236252</c:v>
                </c:pt>
                <c:pt idx="2">
                  <c:v>3.7975466591301013</c:v>
                </c:pt>
                <c:pt idx="3">
                  <c:v>2.5691409643824903</c:v>
                </c:pt>
                <c:pt idx="4">
                  <c:v>2.9625869466629577</c:v>
                </c:pt>
                <c:pt idx="5">
                  <c:v>3.2950342319853414</c:v>
                </c:pt>
                <c:pt idx="6">
                  <c:v>1.6288500598316344</c:v>
                </c:pt>
                <c:pt idx="7">
                  <c:v>2.2554306528550714</c:v>
                </c:pt>
                <c:pt idx="8">
                  <c:v>1.2016179897346679</c:v>
                </c:pt>
                <c:pt idx="9">
                  <c:v>3.1698566535139339</c:v>
                </c:pt>
                <c:pt idx="10">
                  <c:v>1.2395764546581107</c:v>
                </c:pt>
                <c:pt idx="11">
                  <c:v>2.0825095956303348</c:v>
                </c:pt>
                <c:pt idx="12">
                  <c:v>2.6890815690747374</c:v>
                </c:pt>
                <c:pt idx="13">
                  <c:v>0.68741440986326507</c:v>
                </c:pt>
                <c:pt idx="14">
                  <c:v>0.70242326372306385</c:v>
                </c:pt>
                <c:pt idx="15">
                  <c:v>4.3470629220443087</c:v>
                </c:pt>
                <c:pt idx="16">
                  <c:v>2.9467786697404672</c:v>
                </c:pt>
                <c:pt idx="17">
                  <c:v>0.52400237670595173</c:v>
                </c:pt>
                <c:pt idx="18">
                  <c:v>1.3551189770507692</c:v>
                </c:pt>
                <c:pt idx="19">
                  <c:v>2.7403303733605484</c:v>
                </c:pt>
                <c:pt idx="20">
                  <c:v>8.3572550232228959</c:v>
                </c:pt>
                <c:pt idx="21">
                  <c:v>1.2839034021780229</c:v>
                </c:pt>
                <c:pt idx="22">
                  <c:v>2.1082885386226899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7-410E-85C3-203C9B93D48A}"/>
            </c:ext>
          </c:extLst>
        </c:ser>
        <c:ser>
          <c:idx val="2"/>
          <c:order val="2"/>
          <c:tx>
            <c:strRef>
              <c:f>Arbeitsproduktivität_2010!$Q$34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Arbeitsproduktivität_2010!$Q$35:$Q$57</c:f>
              <c:numCache>
                <c:formatCode>#,##0.000</c:formatCode>
                <c:ptCount val="23"/>
                <c:pt idx="0">
                  <c:v>1.0284523933505927</c:v>
                </c:pt>
                <c:pt idx="1">
                  <c:v>0.17105014106728378</c:v>
                </c:pt>
                <c:pt idx="2">
                  <c:v>0.56608970450626206</c:v>
                </c:pt>
                <c:pt idx="3">
                  <c:v>0.52176812652660032</c:v>
                </c:pt>
                <c:pt idx="4">
                  <c:v>0.6010494169734053</c:v>
                </c:pt>
                <c:pt idx="5">
                  <c:v>0.88678394983283937</c:v>
                </c:pt>
                <c:pt idx="6">
                  <c:v>-0.9924864234679982</c:v>
                </c:pt>
                <c:pt idx="7">
                  <c:v>-0.54633974376416272</c:v>
                </c:pt>
                <c:pt idx="8">
                  <c:v>-0.38343617155284976</c:v>
                </c:pt>
                <c:pt idx="9">
                  <c:v>0.81196152830424828</c:v>
                </c:pt>
                <c:pt idx="10">
                  <c:v>0.23315081806916194</c:v>
                </c:pt>
                <c:pt idx="11">
                  <c:v>0.40839949527875596</c:v>
                </c:pt>
                <c:pt idx="12">
                  <c:v>0.56546388547071702</c:v>
                </c:pt>
                <c:pt idx="13">
                  <c:v>-3.0692325916814469</c:v>
                </c:pt>
                <c:pt idx="14">
                  <c:v>-5.3024232637230639</c:v>
                </c:pt>
                <c:pt idx="15">
                  <c:v>1.4165734415920561</c:v>
                </c:pt>
                <c:pt idx="16">
                  <c:v>-0.23768776064955821</c:v>
                </c:pt>
                <c:pt idx="17">
                  <c:v>-1.924002376705952</c:v>
                </c:pt>
                <c:pt idx="18">
                  <c:v>-0.51875534068713269</c:v>
                </c:pt>
                <c:pt idx="19">
                  <c:v>-0.72214855517873033</c:v>
                </c:pt>
                <c:pt idx="20">
                  <c:v>-3.2663459323138047</c:v>
                </c:pt>
                <c:pt idx="21">
                  <c:v>-6.572158399620498E-2</c:v>
                </c:pt>
                <c:pt idx="22">
                  <c:v>-0.67192490225905332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B7-410E-85C3-203C9B93D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851376"/>
        <c:axId val="638715424"/>
      </c:lineChart>
      <c:catAx>
        <c:axId val="64085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15424"/>
        <c:crosses val="autoZero"/>
        <c:auto val="1"/>
        <c:lblAlgn val="ctr"/>
        <c:lblOffset val="100"/>
        <c:noMultiLvlLbl val="0"/>
      </c:catAx>
      <c:valAx>
        <c:axId val="63871542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08513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Variationskoeffizient auf Basis der Veränderung in den real Lohnstückkosten</a:t>
            </a:r>
          </a:p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en-US" sz="1600">
                <a:solidFill>
                  <a:sysClr val="windowText" lastClr="000000"/>
                </a:solidFill>
              </a:rPr>
              <a:t>11 EWU/EWS-Länder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Arbeitsproduktivität_2010!$M$34</c:f>
              <c:strCache>
                <c:ptCount val="1"/>
                <c:pt idx="0">
                  <c:v>Variationskoeffizient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Arbeitsproduktivität_2010!$M$35:$M$57</c:f>
              <c:numCache>
                <c:formatCode>0.000</c:formatCode>
                <c:ptCount val="23"/>
                <c:pt idx="0">
                  <c:v>0.35721725415587968</c:v>
                </c:pt>
                <c:pt idx="1">
                  <c:v>0.87372137236643477</c:v>
                </c:pt>
                <c:pt idx="2">
                  <c:v>0.74054221876796322</c:v>
                </c:pt>
                <c:pt idx="3">
                  <c:v>0.66238532989455268</c:v>
                </c:pt>
                <c:pt idx="4">
                  <c:v>0.66267634761696637</c:v>
                </c:pt>
                <c:pt idx="5">
                  <c:v>0.57588593703646807</c:v>
                </c:pt>
                <c:pt idx="6">
                  <c:v>4.1192430451851374</c:v>
                </c:pt>
                <c:pt idx="7">
                  <c:v>1.6393337427027437</c:v>
                </c:pt>
                <c:pt idx="8">
                  <c:v>1.9372884193514104</c:v>
                </c:pt>
                <c:pt idx="9">
                  <c:v>0.59216544240425895</c:v>
                </c:pt>
                <c:pt idx="10">
                  <c:v>0.68337543225175534</c:v>
                </c:pt>
                <c:pt idx="11">
                  <c:v>0.67208799649150974</c:v>
                </c:pt>
                <c:pt idx="12">
                  <c:v>0.65250822680570464</c:v>
                </c:pt>
                <c:pt idx="13">
                  <c:v>1.5772182067554135</c:v>
                </c:pt>
                <c:pt idx="14">
                  <c:v>1.3054014190100278</c:v>
                </c:pt>
                <c:pt idx="15">
                  <c:v>0.50844454708162101</c:v>
                </c:pt>
                <c:pt idx="16">
                  <c:v>1.1754741857144388</c:v>
                </c:pt>
                <c:pt idx="17">
                  <c:v>1.7485748238656453</c:v>
                </c:pt>
                <c:pt idx="18">
                  <c:v>2.2405019016431433</c:v>
                </c:pt>
                <c:pt idx="19">
                  <c:v>1.7156427123392823</c:v>
                </c:pt>
                <c:pt idx="20">
                  <c:v>2.2832073305518517</c:v>
                </c:pt>
                <c:pt idx="21">
                  <c:v>1.1079011080534709</c:v>
                </c:pt>
                <c:pt idx="22">
                  <c:v>1.9355916360569094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4-491B-A9EF-1DBA164E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716208"/>
        <c:axId val="638716600"/>
      </c:lineChart>
      <c:catAx>
        <c:axId val="63871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16600"/>
        <c:crosses val="autoZero"/>
        <c:auto val="1"/>
        <c:lblAlgn val="ctr"/>
        <c:lblOffset val="100"/>
        <c:noMultiLvlLbl val="0"/>
      </c:catAx>
      <c:valAx>
        <c:axId val="638716600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1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ysClr val="windowText" lastClr="000000"/>
                </a:solidFill>
              </a:rPr>
              <a:t>Variationskoeffizient auf Basis der realen Lohnstückkosten</a:t>
            </a:r>
          </a:p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en-US" sz="1600">
                <a:solidFill>
                  <a:sysClr val="windowText" lastClr="000000"/>
                </a:solidFill>
              </a:rPr>
              <a:t>11 EWU/EWS-Länder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Arbeitsproduktivität_2010!$M$2</c:f>
              <c:strCache>
                <c:ptCount val="1"/>
                <c:pt idx="0">
                  <c:v>Variationskoeffizient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Arbeitsproduktivität_2010!$A$3:$A$25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Arbeitsproduktivität_2010!$M$3:$M$25</c:f>
              <c:numCache>
                <c:formatCode>0.000</c:formatCode>
                <c:ptCount val="23"/>
                <c:pt idx="0">
                  <c:v>9.3674002306449025E-2</c:v>
                </c:pt>
                <c:pt idx="1">
                  <c:v>8.4801856966044253E-2</c:v>
                </c:pt>
                <c:pt idx="2">
                  <c:v>7.4535523410060672E-2</c:v>
                </c:pt>
                <c:pt idx="3">
                  <c:v>6.9341887960539902E-2</c:v>
                </c:pt>
                <c:pt idx="4">
                  <c:v>6.431215110178494E-2</c:v>
                </c:pt>
                <c:pt idx="5">
                  <c:v>6.0310763646136398E-2</c:v>
                </c:pt>
                <c:pt idx="6">
                  <c:v>5.1272640529904004E-2</c:v>
                </c:pt>
                <c:pt idx="7">
                  <c:v>4.2552480544856157E-2</c:v>
                </c:pt>
                <c:pt idx="8">
                  <c:v>3.7304764124914895E-2</c:v>
                </c:pt>
                <c:pt idx="9">
                  <c:v>3.2800007234894964E-2</c:v>
                </c:pt>
                <c:pt idx="10">
                  <c:v>3.2392521530152873E-2</c:v>
                </c:pt>
                <c:pt idx="11">
                  <c:v>3.4458685986823875E-2</c:v>
                </c:pt>
                <c:pt idx="12">
                  <c:v>4.0001070038259465E-2</c:v>
                </c:pt>
                <c:pt idx="13">
                  <c:v>3.5517975359222166E-2</c:v>
                </c:pt>
                <c:pt idx="14">
                  <c:v>1.3943447458848787E-2</c:v>
                </c:pt>
                <c:pt idx="15">
                  <c:v>0</c:v>
                </c:pt>
                <c:pt idx="16">
                  <c:v>1.5709539301412806E-2</c:v>
                </c:pt>
                <c:pt idx="17">
                  <c:v>2.4608276869870282E-2</c:v>
                </c:pt>
                <c:pt idx="18">
                  <c:v>1.9905051056525444E-2</c:v>
                </c:pt>
                <c:pt idx="19">
                  <c:v>3.2472082534411882E-2</c:v>
                </c:pt>
                <c:pt idx="20">
                  <c:v>9.0388078988044684E-2</c:v>
                </c:pt>
                <c:pt idx="21">
                  <c:v>9.2827344055686864E-2</c:v>
                </c:pt>
                <c:pt idx="22">
                  <c:v>0.10675698059726323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F-48D8-8EA1-85CAC2A2B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717384"/>
        <c:axId val="638717776"/>
      </c:lineChart>
      <c:catAx>
        <c:axId val="63871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17776"/>
        <c:crosses val="autoZero"/>
        <c:auto val="1"/>
        <c:lblAlgn val="ctr"/>
        <c:lblOffset val="100"/>
        <c:noMultiLvlLbl val="0"/>
      </c:catAx>
      <c:valAx>
        <c:axId val="638717776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1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Reale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11 EWU/EWS-Länder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Arbeitsproduktivität_2010!$N$2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Arbeitsproduktivität_2010!$N$3:$N$25</c:f>
              <c:numCache>
                <c:formatCode>#,##0.0</c:formatCode>
                <c:ptCount val="23"/>
                <c:pt idx="0">
                  <c:v>86.318181818181813</c:v>
                </c:pt>
                <c:pt idx="1">
                  <c:v>87.409090909090892</c:v>
                </c:pt>
                <c:pt idx="2">
                  <c:v>89.218181818181819</c:v>
                </c:pt>
                <c:pt idx="3">
                  <c:v>90.581818181818193</c:v>
                </c:pt>
                <c:pt idx="4">
                  <c:v>92.136363636363626</c:v>
                </c:pt>
                <c:pt idx="5">
                  <c:v>94.018181818181816</c:v>
                </c:pt>
                <c:pt idx="6">
                  <c:v>94.272727272727266</c:v>
                </c:pt>
                <c:pt idx="7">
                  <c:v>95.027272727272717</c:v>
                </c:pt>
                <c:pt idx="8">
                  <c:v>95.372727272727261</c:v>
                </c:pt>
                <c:pt idx="9">
                  <c:v>97.281818181818196</c:v>
                </c:pt>
                <c:pt idx="10">
                  <c:v>97.990909090909099</c:v>
                </c:pt>
                <c:pt idx="11">
                  <c:v>99.190909090909088</c:v>
                </c:pt>
                <c:pt idx="12">
                  <c:v>100.80909090909091</c:v>
                </c:pt>
                <c:pt idx="13">
                  <c:v>99.6</c:v>
                </c:pt>
                <c:pt idx="14">
                  <c:v>97.209090909090932</c:v>
                </c:pt>
                <c:pt idx="15">
                  <c:v>100</c:v>
                </c:pt>
                <c:pt idx="16">
                  <c:v>101.35454545454546</c:v>
                </c:pt>
                <c:pt idx="17">
                  <c:v>100.65454545454546</c:v>
                </c:pt>
                <c:pt idx="18">
                  <c:v>101.05454545454545</c:v>
                </c:pt>
                <c:pt idx="19">
                  <c:v>102.09090909090907</c:v>
                </c:pt>
                <c:pt idx="20">
                  <c:v>104.86363636363636</c:v>
                </c:pt>
                <c:pt idx="21">
                  <c:v>105.51818181818182</c:v>
                </c:pt>
                <c:pt idx="22">
                  <c:v>106.38181818181816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F-4440-83B3-8B33670D5293}"/>
            </c:ext>
          </c:extLst>
        </c:ser>
        <c:ser>
          <c:idx val="1"/>
          <c:order val="1"/>
          <c:tx>
            <c:strRef>
              <c:f>Arbeitsproduktivität_2010!$P$2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Arbeitsproduktivität_2010!$P$3:$P$25</c:f>
              <c:numCache>
                <c:formatCode>#,##0.000</c:formatCode>
                <c:ptCount val="23"/>
                <c:pt idx="0">
                  <c:v>94.403951380906662</c:v>
                </c:pt>
                <c:pt idx="1">
                  <c:v>94.821544133895571</c:v>
                </c:pt>
                <c:pt idx="2">
                  <c:v>95.868105697693963</c:v>
                </c:pt>
                <c:pt idx="3">
                  <c:v>96.86293246944382</c:v>
                </c:pt>
                <c:pt idx="4">
                  <c:v>98.061851376514454</c:v>
                </c:pt>
                <c:pt idx="5">
                  <c:v>99.688490160257658</c:v>
                </c:pt>
                <c:pt idx="6">
                  <c:v>99.106338929955484</c:v>
                </c:pt>
                <c:pt idx="7">
                  <c:v>99.070918901230726</c:v>
                </c:pt>
                <c:pt idx="8">
                  <c:v>98.930584367586192</c:v>
                </c:pt>
                <c:pt idx="9">
                  <c:v>100.47266252200556</c:v>
                </c:pt>
                <c:pt idx="10">
                  <c:v>101.16508172339563</c:v>
                </c:pt>
                <c:pt idx="11">
                  <c:v>102.60889748002032</c:v>
                </c:pt>
                <c:pt idx="12">
                  <c:v>104.84156241503872</c:v>
                </c:pt>
                <c:pt idx="13">
                  <c:v>103.13759034577852</c:v>
                </c:pt>
                <c:pt idx="14">
                  <c:v>98.564520760704298</c:v>
                </c:pt>
                <c:pt idx="15">
                  <c:v>100</c:v>
                </c:pt>
                <c:pt idx="16">
                  <c:v>102.94677866974047</c:v>
                </c:pt>
                <c:pt idx="17">
                  <c:v>103.13148037730186</c:v>
                </c:pt>
                <c:pt idx="18">
                  <c:v>103.06604134131214</c:v>
                </c:pt>
                <c:pt idx="19">
                  <c:v>105.4060135169222</c:v>
                </c:pt>
                <c:pt idx="20">
                  <c:v>114.34205901024632</c:v>
                </c:pt>
                <c:pt idx="21">
                  <c:v>115.31315438594871</c:v>
                </c:pt>
                <c:pt idx="22">
                  <c:v>117.73881988135611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F-4440-83B3-8B33670D5293}"/>
            </c:ext>
          </c:extLst>
        </c:ser>
        <c:ser>
          <c:idx val="2"/>
          <c:order val="2"/>
          <c:tx>
            <c:strRef>
              <c:f>Arbeitsproduktivität_2010!$Q$2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Arbeitsproduktivität_2010!$Q$3:$Q$25</c:f>
              <c:numCache>
                <c:formatCode>#,##0.000</c:formatCode>
                <c:ptCount val="23"/>
                <c:pt idx="0">
                  <c:v>78.232412255456964</c:v>
                </c:pt>
                <c:pt idx="1">
                  <c:v>79.996637684286213</c:v>
                </c:pt>
                <c:pt idx="2">
                  <c:v>82.568257938669674</c:v>
                </c:pt>
                <c:pt idx="3">
                  <c:v>84.300703894192566</c:v>
                </c:pt>
                <c:pt idx="4">
                  <c:v>86.210875896212798</c:v>
                </c:pt>
                <c:pt idx="5">
                  <c:v>88.347873476105974</c:v>
                </c:pt>
                <c:pt idx="6">
                  <c:v>89.439115615499048</c:v>
                </c:pt>
                <c:pt idx="7">
                  <c:v>90.983626553314707</c:v>
                </c:pt>
                <c:pt idx="8">
                  <c:v>91.814870177868329</c:v>
                </c:pt>
                <c:pt idx="9">
                  <c:v>94.090973841630827</c:v>
                </c:pt>
                <c:pt idx="10">
                  <c:v>94.816736458422568</c:v>
                </c:pt>
                <c:pt idx="11">
                  <c:v>95.772920701797858</c:v>
                </c:pt>
                <c:pt idx="12">
                  <c:v>96.776619403143101</c:v>
                </c:pt>
                <c:pt idx="13">
                  <c:v>96.062409654221469</c:v>
                </c:pt>
                <c:pt idx="14">
                  <c:v>95.853661057477566</c:v>
                </c:pt>
                <c:pt idx="15">
                  <c:v>100</c:v>
                </c:pt>
                <c:pt idx="16">
                  <c:v>99.76231223935045</c:v>
                </c:pt>
                <c:pt idx="17">
                  <c:v>98.177610531789057</c:v>
                </c:pt>
                <c:pt idx="18">
                  <c:v>99.043049567778752</c:v>
                </c:pt>
                <c:pt idx="19">
                  <c:v>98.775804664895929</c:v>
                </c:pt>
                <c:pt idx="20">
                  <c:v>95.385213717026403</c:v>
                </c:pt>
                <c:pt idx="21">
                  <c:v>95.723209250414925</c:v>
                </c:pt>
                <c:pt idx="22">
                  <c:v>95.024816482280215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8F-4440-83B3-8B33670D5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718560"/>
        <c:axId val="638718952"/>
      </c:lineChart>
      <c:catAx>
        <c:axId val="6387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18952"/>
        <c:crosses val="autoZero"/>
        <c:auto val="1"/>
        <c:lblAlgn val="ctr"/>
        <c:lblOffset val="100"/>
        <c:noMultiLvlLbl val="0"/>
      </c:catAx>
      <c:valAx>
        <c:axId val="638718952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1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Reale Arbeitsproduktivität: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11 EWU/EWS-Länder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Arbeitsproduktivität_1995!$N$2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Arbeitsproduktivität_1995!$N$3:$N$25</c:f>
              <c:numCache>
                <c:formatCode>#,##0.0</c:formatCode>
                <c:ptCount val="23"/>
                <c:pt idx="0">
                  <c:v>100</c:v>
                </c:pt>
                <c:pt idx="1">
                  <c:v>101.35740636428405</c:v>
                </c:pt>
                <c:pt idx="2">
                  <c:v>103.57574061333671</c:v>
                </c:pt>
                <c:pt idx="3">
                  <c:v>105.21179873884735</c:v>
                </c:pt>
                <c:pt idx="4">
                  <c:v>107.08746808645215</c:v>
                </c:pt>
                <c:pt idx="5">
                  <c:v>109.35909242676858</c:v>
                </c:pt>
                <c:pt idx="6">
                  <c:v>109.73784783320345</c:v>
                </c:pt>
                <c:pt idx="7">
                  <c:v>110.73437863635577</c:v>
                </c:pt>
                <c:pt idx="8">
                  <c:v>111.19940718062757</c:v>
                </c:pt>
                <c:pt idx="9">
                  <c:v>113.51213632457107</c:v>
                </c:pt>
                <c:pt idx="10">
                  <c:v>114.36486571803444</c:v>
                </c:pt>
                <c:pt idx="11">
                  <c:v>115.77266548698704</c:v>
                </c:pt>
                <c:pt idx="12">
                  <c:v>117.66374926312152</c:v>
                </c:pt>
                <c:pt idx="13">
                  <c:v>116.21911144945005</c:v>
                </c:pt>
                <c:pt idx="14">
                  <c:v>113.5758386681956</c:v>
                </c:pt>
                <c:pt idx="15">
                  <c:v>116.95547327586928</c:v>
                </c:pt>
                <c:pt idx="16">
                  <c:v>118.68261808640227</c:v>
                </c:pt>
                <c:pt idx="17">
                  <c:v>117.92716162801933</c:v>
                </c:pt>
                <c:pt idx="18">
                  <c:v>118.32401721425634</c:v>
                </c:pt>
                <c:pt idx="19">
                  <c:v>119.67659879831002</c:v>
                </c:pt>
                <c:pt idx="20">
                  <c:v>123.53215365350657</c:v>
                </c:pt>
                <c:pt idx="21">
                  <c:v>124.35817170469478</c:v>
                </c:pt>
                <c:pt idx="22">
                  <c:v>125.54055076138526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Arbeitsproduktivität_1995!$P$2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Arbeitsproduktivität_1995!$P$3:$P$25</c:f>
              <c:numCache>
                <c:formatCode>#,##0.000</c:formatCode>
                <c:ptCount val="23"/>
                <c:pt idx="0">
                  <c:v>100</c:v>
                </c:pt>
                <c:pt idx="1">
                  <c:v>102.50990731595371</c:v>
                </c:pt>
                <c:pt idx="2">
                  <c:v>106.15907865297615</c:v>
                </c:pt>
                <c:pt idx="3">
                  <c:v>108.34252198211141</c:v>
                </c:pt>
                <c:pt idx="4">
                  <c:v>111.19537455772289</c:v>
                </c:pt>
                <c:pt idx="5">
                  <c:v>114.80041195914548</c:v>
                </c:pt>
                <c:pt idx="6">
                  <c:v>115.81307760583228</c:v>
                </c:pt>
                <c:pt idx="7">
                  <c:v>118.17555611843684</c:v>
                </c:pt>
                <c:pt idx="8">
                  <c:v>119.26706450347275</c:v>
                </c:pt>
                <c:pt idx="9">
                  <c:v>122.66153913917479</c:v>
                </c:pt>
                <c:pt idx="10">
                  <c:v>123.85561945121702</c:v>
                </c:pt>
                <c:pt idx="11">
                  <c:v>125.5065634107787</c:v>
                </c:pt>
                <c:pt idx="12">
                  <c:v>127.80201293464677</c:v>
                </c:pt>
                <c:pt idx="13">
                  <c:v>125.55880380968524</c:v>
                </c:pt>
                <c:pt idx="14">
                  <c:v>123.85410489268143</c:v>
                </c:pt>
                <c:pt idx="15">
                  <c:v>128.86485663976381</c:v>
                </c:pt>
                <c:pt idx="16">
                  <c:v>132.50085836312175</c:v>
                </c:pt>
                <c:pt idx="17">
                  <c:v>132.41753422063118</c:v>
                </c:pt>
                <c:pt idx="18">
                  <c:v>131.99574418818065</c:v>
                </c:pt>
                <c:pt idx="19">
                  <c:v>135.37364910453047</c:v>
                </c:pt>
                <c:pt idx="20">
                  <c:v>148.10360833175412</c:v>
                </c:pt>
                <c:pt idx="21">
                  <c:v>149.55356340942561</c:v>
                </c:pt>
                <c:pt idx="22">
                  <c:v>153.0544198695562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Arbeitsproduktivität_1995!$Q$2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Arbeitsproduktivität_1995!$Q$3:$Q$25</c:f>
              <c:numCache>
                <c:formatCode>#,##0.000</c:formatCode>
                <c:ptCount val="23"/>
                <c:pt idx="0">
                  <c:v>100</c:v>
                </c:pt>
                <c:pt idx="1">
                  <c:v>100.20490541261438</c:v>
                </c:pt>
                <c:pt idx="2">
                  <c:v>100.99240257369726</c:v>
                </c:pt>
                <c:pt idx="3">
                  <c:v>102.08107549558329</c:v>
                </c:pt>
                <c:pt idx="4">
                  <c:v>102.97956161518141</c:v>
                </c:pt>
                <c:pt idx="5">
                  <c:v>103.91777289439169</c:v>
                </c:pt>
                <c:pt idx="6">
                  <c:v>103.66261806057462</c:v>
                </c:pt>
                <c:pt idx="7">
                  <c:v>103.2932011542747</c:v>
                </c:pt>
                <c:pt idx="8">
                  <c:v>103.1317498577824</c:v>
                </c:pt>
                <c:pt idx="9">
                  <c:v>104.36273350996736</c:v>
                </c:pt>
                <c:pt idx="10">
                  <c:v>104.87411198485185</c:v>
                </c:pt>
                <c:pt idx="11">
                  <c:v>106.03876756319538</c:v>
                </c:pt>
                <c:pt idx="12">
                  <c:v>107.52548559159627</c:v>
                </c:pt>
                <c:pt idx="13">
                  <c:v>106.87941908921486</c:v>
                </c:pt>
                <c:pt idx="14">
                  <c:v>103.29757244370977</c:v>
                </c:pt>
                <c:pt idx="15">
                  <c:v>105.04608991197475</c:v>
                </c:pt>
                <c:pt idx="16">
                  <c:v>104.86437780968278</c:v>
                </c:pt>
                <c:pt idx="17">
                  <c:v>103.43678903540749</c:v>
                </c:pt>
                <c:pt idx="18">
                  <c:v>104.65229024033204</c:v>
                </c:pt>
                <c:pt idx="19">
                  <c:v>103.97954849208958</c:v>
                </c:pt>
                <c:pt idx="20">
                  <c:v>98.960698975259021</c:v>
                </c:pt>
                <c:pt idx="21">
                  <c:v>99.162779999963959</c:v>
                </c:pt>
                <c:pt idx="22">
                  <c:v>98.026681653214325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719736"/>
        <c:axId val="638720128"/>
      </c:lineChart>
      <c:catAx>
        <c:axId val="63871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20128"/>
        <c:crosses val="autoZero"/>
        <c:auto val="1"/>
        <c:lblAlgn val="ctr"/>
        <c:lblOffset val="100"/>
        <c:noMultiLvlLbl val="0"/>
      </c:catAx>
      <c:valAx>
        <c:axId val="638720128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1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Reale </a:t>
            </a:r>
            <a:r>
              <a:rPr lang="de-DE" sz="1600" b="0" i="0" u="none" strike="noStrike" baseline="0">
                <a:solidFill>
                  <a:sysClr val="windowText" lastClr="000000"/>
                </a:solidFill>
                <a:effectLst/>
              </a:rPr>
              <a:t>Arbeitsproduktivität</a:t>
            </a:r>
            <a:r>
              <a:rPr lang="de-DE" sz="1600">
                <a:solidFill>
                  <a:sysClr val="windowText" lastClr="000000"/>
                </a:solidFill>
              </a:rPr>
              <a:t>: </a:t>
            </a:r>
          </a:p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de-DE" sz="1600">
                <a:solidFill>
                  <a:sysClr val="windowText" lastClr="000000"/>
                </a:solidFill>
              </a:rPr>
              <a:t>11 EWU/EWS-Länder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Arbeitsproduktivität_1995!$B$2</c:f>
              <c:strCache>
                <c:ptCount val="1"/>
                <c:pt idx="0">
                  <c:v>Belgien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Arbeitsproduktivität_1995!$B$3:$B$25</c:f>
              <c:numCache>
                <c:formatCode>#,##0.0</c:formatCode>
                <c:ptCount val="23"/>
                <c:pt idx="0">
                  <c:v>100</c:v>
                </c:pt>
                <c:pt idx="1">
                  <c:v>101.40515222482433</c:v>
                </c:pt>
                <c:pt idx="2">
                  <c:v>104.44964871194379</c:v>
                </c:pt>
                <c:pt idx="3">
                  <c:v>104.68384074941453</c:v>
                </c:pt>
                <c:pt idx="4">
                  <c:v>106.90866510538642</c:v>
                </c:pt>
                <c:pt idx="5">
                  <c:v>108.5480093676815</c:v>
                </c:pt>
                <c:pt idx="6">
                  <c:v>107.96252927400467</c:v>
                </c:pt>
                <c:pt idx="7">
                  <c:v>110.0702576112412</c:v>
                </c:pt>
                <c:pt idx="8">
                  <c:v>111.00702576112411</c:v>
                </c:pt>
                <c:pt idx="9">
                  <c:v>113.93442622950818</c:v>
                </c:pt>
                <c:pt idx="10">
                  <c:v>114.75409836065573</c:v>
                </c:pt>
                <c:pt idx="11">
                  <c:v>116.27634660421545</c:v>
                </c:pt>
                <c:pt idx="12">
                  <c:v>118.38407494145198</c:v>
                </c:pt>
                <c:pt idx="13">
                  <c:v>117.09601873536299</c:v>
                </c:pt>
                <c:pt idx="14">
                  <c:v>114.75409836065573</c:v>
                </c:pt>
                <c:pt idx="15">
                  <c:v>117.09601873536299</c:v>
                </c:pt>
                <c:pt idx="16">
                  <c:v>117.56440281030444</c:v>
                </c:pt>
                <c:pt idx="17">
                  <c:v>117.33021077283372</c:v>
                </c:pt>
                <c:pt idx="18">
                  <c:v>118.0327868852459</c:v>
                </c:pt>
                <c:pt idx="19">
                  <c:v>118.96955503512878</c:v>
                </c:pt>
                <c:pt idx="20">
                  <c:v>119.90632318501171</c:v>
                </c:pt>
                <c:pt idx="21">
                  <c:v>120.14051522248241</c:v>
                </c:pt>
                <c:pt idx="22">
                  <c:v>120.49180327868851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9-4AA4-8E06-F96BD62C486A}"/>
            </c:ext>
          </c:extLst>
        </c:ser>
        <c:ser>
          <c:idx val="1"/>
          <c:order val="1"/>
          <c:tx>
            <c:strRef>
              <c:f>Arbeitsproduktivität_1995!$C$2</c:f>
              <c:strCache>
                <c:ptCount val="1"/>
                <c:pt idx="0">
                  <c:v>Deutschland (bis 1990 früheres Gebiet der BRD)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Arbeitsproduktivität_1995!$C$3:$C$25</c:f>
              <c:numCache>
                <c:formatCode>#,##0.0</c:formatCode>
                <c:ptCount val="23"/>
                <c:pt idx="0">
                  <c:v>100</c:v>
                </c:pt>
                <c:pt idx="1">
                  <c:v>100.89086859688197</c:v>
                </c:pt>
                <c:pt idx="2">
                  <c:v>102.78396436525613</c:v>
                </c:pt>
                <c:pt idx="3">
                  <c:v>103.56347438752785</c:v>
                </c:pt>
                <c:pt idx="4">
                  <c:v>103.89755011135857</c:v>
                </c:pt>
                <c:pt idx="5">
                  <c:v>104.56570155902006</c:v>
                </c:pt>
                <c:pt idx="6">
                  <c:v>106.68151447661469</c:v>
                </c:pt>
                <c:pt idx="7">
                  <c:v>107.12694877505568</c:v>
                </c:pt>
                <c:pt idx="8">
                  <c:v>107.57238307349665</c:v>
                </c:pt>
                <c:pt idx="9">
                  <c:v>108.46325167037863</c:v>
                </c:pt>
                <c:pt idx="10">
                  <c:v>109.24276169265032</c:v>
                </c:pt>
                <c:pt idx="11">
                  <c:v>112.36080178173719</c:v>
                </c:pt>
                <c:pt idx="12">
                  <c:v>114.03118040089089</c:v>
                </c:pt>
                <c:pt idx="13">
                  <c:v>113.80846325167037</c:v>
                </c:pt>
                <c:pt idx="14">
                  <c:v>107.34966592427617</c:v>
                </c:pt>
                <c:pt idx="15">
                  <c:v>111.35857461024499</c:v>
                </c:pt>
                <c:pt idx="16">
                  <c:v>113.91982182628063</c:v>
                </c:pt>
                <c:pt idx="17">
                  <c:v>113.1403118040089</c:v>
                </c:pt>
                <c:pt idx="18">
                  <c:v>113.02895322939868</c:v>
                </c:pt>
                <c:pt idx="19">
                  <c:v>114.47661469933186</c:v>
                </c:pt>
                <c:pt idx="20">
                  <c:v>115.36748329621381</c:v>
                </c:pt>
                <c:pt idx="21">
                  <c:v>116.48106904231625</c:v>
                </c:pt>
                <c:pt idx="22">
                  <c:v>117.26057906458797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9-4AA4-8E06-F96BD62C486A}"/>
            </c:ext>
          </c:extLst>
        </c:ser>
        <c:ser>
          <c:idx val="2"/>
          <c:order val="2"/>
          <c:tx>
            <c:strRef>
              <c:f>Arbeitsproduktivität_1995!$D$2</c:f>
              <c:strCache>
                <c:ptCount val="1"/>
                <c:pt idx="0">
                  <c:v>Irland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Arbeitsproduktivität_1995!$D$3:$D$25</c:f>
              <c:numCache>
                <c:formatCode>#,##0.0</c:formatCode>
                <c:ptCount val="23"/>
                <c:pt idx="0">
                  <c:v>100</c:v>
                </c:pt>
                <c:pt idx="1">
                  <c:v>103.82916053019144</c:v>
                </c:pt>
                <c:pt idx="2">
                  <c:v>110.89837997054491</c:v>
                </c:pt>
                <c:pt idx="3">
                  <c:v>113.10751104565536</c:v>
                </c:pt>
                <c:pt idx="4">
                  <c:v>117.37849779086893</c:v>
                </c:pt>
                <c:pt idx="5">
                  <c:v>122.97496318114874</c:v>
                </c:pt>
                <c:pt idx="6">
                  <c:v>125.62592047128128</c:v>
                </c:pt>
                <c:pt idx="7">
                  <c:v>130.9278350515464</c:v>
                </c:pt>
                <c:pt idx="8">
                  <c:v>132.40058910162003</c:v>
                </c:pt>
                <c:pt idx="9">
                  <c:v>136.37702503681882</c:v>
                </c:pt>
                <c:pt idx="10">
                  <c:v>137.40795287187038</c:v>
                </c:pt>
                <c:pt idx="11">
                  <c:v>137.99705449189986</c:v>
                </c:pt>
                <c:pt idx="12">
                  <c:v>139.17525773195877</c:v>
                </c:pt>
                <c:pt idx="13">
                  <c:v>133.87334315169366</c:v>
                </c:pt>
                <c:pt idx="14">
                  <c:v>137.99705449189986</c:v>
                </c:pt>
                <c:pt idx="15">
                  <c:v>147.27540500736376</c:v>
                </c:pt>
                <c:pt idx="16">
                  <c:v>155.81737849779086</c:v>
                </c:pt>
                <c:pt idx="17">
                  <c:v>156.84830633284241</c:v>
                </c:pt>
                <c:pt idx="18">
                  <c:v>154.19734904270985</c:v>
                </c:pt>
                <c:pt idx="19">
                  <c:v>163.47569955817377</c:v>
                </c:pt>
                <c:pt idx="20">
                  <c:v>197.64359351988213</c:v>
                </c:pt>
                <c:pt idx="21">
                  <c:v>200</c:v>
                </c:pt>
                <c:pt idx="22">
                  <c:v>208.39469808541969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D9-4AA4-8E06-F96BD62C486A}"/>
            </c:ext>
          </c:extLst>
        </c:ser>
        <c:ser>
          <c:idx val="3"/>
          <c:order val="3"/>
          <c:tx>
            <c:strRef>
              <c:f>Arbeitsproduktivität_1995!$E$2</c:f>
              <c:strCache>
                <c:ptCount val="1"/>
                <c:pt idx="0">
                  <c:v>Spanien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Arbeitsproduktivität_1995!$E$3:$E$25</c:f>
              <c:numCache>
                <c:formatCode>#,##0.0</c:formatCode>
                <c:ptCount val="23"/>
                <c:pt idx="0">
                  <c:v>100</c:v>
                </c:pt>
                <c:pt idx="1">
                  <c:v>101.28755364806867</c:v>
                </c:pt>
                <c:pt idx="2">
                  <c:v>101.1802575107296</c:v>
                </c:pt>
                <c:pt idx="3">
                  <c:v>101.07296137339057</c:v>
                </c:pt>
                <c:pt idx="4">
                  <c:v>101.07296137339057</c:v>
                </c:pt>
                <c:pt idx="5">
                  <c:v>101.39484978540771</c:v>
                </c:pt>
                <c:pt idx="6">
                  <c:v>102.03862660944205</c:v>
                </c:pt>
                <c:pt idx="7">
                  <c:v>102.36051502145922</c:v>
                </c:pt>
                <c:pt idx="8">
                  <c:v>102.14592274678111</c:v>
                </c:pt>
                <c:pt idx="9">
                  <c:v>101.60944206008584</c:v>
                </c:pt>
                <c:pt idx="10">
                  <c:v>101.07296137339057</c:v>
                </c:pt>
                <c:pt idx="11">
                  <c:v>101.07296137339057</c:v>
                </c:pt>
                <c:pt idx="12">
                  <c:v>101.50214592274678</c:v>
                </c:pt>
                <c:pt idx="13">
                  <c:v>102.46781115879828</c:v>
                </c:pt>
                <c:pt idx="14">
                  <c:v>105.3648068669528</c:v>
                </c:pt>
                <c:pt idx="15">
                  <c:v>107.29613733905579</c:v>
                </c:pt>
                <c:pt idx="16">
                  <c:v>109.12017167381973</c:v>
                </c:pt>
                <c:pt idx="17">
                  <c:v>110.40772532188841</c:v>
                </c:pt>
                <c:pt idx="18">
                  <c:v>111.48068669527898</c:v>
                </c:pt>
                <c:pt idx="19">
                  <c:v>111.90987124463518</c:v>
                </c:pt>
                <c:pt idx="20">
                  <c:v>112.76824034334763</c:v>
                </c:pt>
                <c:pt idx="21">
                  <c:v>113.41201716738199</c:v>
                </c:pt>
                <c:pt idx="22">
                  <c:v>113.94849785407726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D9-4AA4-8E06-F96BD62C486A}"/>
            </c:ext>
          </c:extLst>
        </c:ser>
        <c:ser>
          <c:idx val="4"/>
          <c:order val="4"/>
          <c:tx>
            <c:strRef>
              <c:f>Arbeitsproduktivität_1995!$F$2</c:f>
              <c:strCache>
                <c:ptCount val="1"/>
                <c:pt idx="0">
                  <c:v>Frankreich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Arbeitsproduktivität_1995!$F$3:$F$25</c:f>
              <c:numCache>
                <c:formatCode>#,##0.0</c:formatCode>
                <c:ptCount val="23"/>
                <c:pt idx="0">
                  <c:v>100</c:v>
                </c:pt>
                <c:pt idx="1">
                  <c:v>100.80645161290323</c:v>
                </c:pt>
                <c:pt idx="2">
                  <c:v>102.41935483870969</c:v>
                </c:pt>
                <c:pt idx="3">
                  <c:v>104.26267281105991</c:v>
                </c:pt>
                <c:pt idx="4">
                  <c:v>105.29953917050692</c:v>
                </c:pt>
                <c:pt idx="5">
                  <c:v>106.68202764976957</c:v>
                </c:pt>
                <c:pt idx="6">
                  <c:v>107.25806451612902</c:v>
                </c:pt>
                <c:pt idx="7">
                  <c:v>107.94930875576037</c:v>
                </c:pt>
                <c:pt idx="8">
                  <c:v>108.75576036866362</c:v>
                </c:pt>
                <c:pt idx="9">
                  <c:v>111.75115207373271</c:v>
                </c:pt>
                <c:pt idx="10">
                  <c:v>112.78801843317974</c:v>
                </c:pt>
                <c:pt idx="11">
                  <c:v>114.28571428571431</c:v>
                </c:pt>
                <c:pt idx="12">
                  <c:v>115.43778801843318</c:v>
                </c:pt>
                <c:pt idx="13">
                  <c:v>115.09216589861752</c:v>
                </c:pt>
                <c:pt idx="14">
                  <c:v>113.1336405529954</c:v>
                </c:pt>
                <c:pt idx="15">
                  <c:v>115.20737327188941</c:v>
                </c:pt>
                <c:pt idx="16">
                  <c:v>116.82027649769586</c:v>
                </c:pt>
                <c:pt idx="17">
                  <c:v>116.82027649769586</c:v>
                </c:pt>
                <c:pt idx="18">
                  <c:v>117.2811059907834</c:v>
                </c:pt>
                <c:pt idx="19">
                  <c:v>117.74193548387098</c:v>
                </c:pt>
                <c:pt idx="20">
                  <c:v>118.89400921658988</c:v>
                </c:pt>
                <c:pt idx="21">
                  <c:v>119.35483870967742</c:v>
                </c:pt>
                <c:pt idx="22">
                  <c:v>120.62211981566821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D9-4AA4-8E06-F96BD62C486A}"/>
            </c:ext>
          </c:extLst>
        </c:ser>
        <c:ser>
          <c:idx val="5"/>
          <c:order val="5"/>
          <c:tx>
            <c:strRef>
              <c:f>Arbeitsproduktivität_1995!$G$2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Arbeitsproduktivität_1995!$G$3:$G$25</c:f>
              <c:numCache>
                <c:formatCode>#,##0.0</c:formatCode>
                <c:ptCount val="23"/>
                <c:pt idx="0">
                  <c:v>100</c:v>
                </c:pt>
                <c:pt idx="1">
                  <c:v>100.60422960725077</c:v>
                </c:pt>
                <c:pt idx="2">
                  <c:v>102.11480362537766</c:v>
                </c:pt>
                <c:pt idx="3">
                  <c:v>102.81973816717019</c:v>
                </c:pt>
                <c:pt idx="4">
                  <c:v>103.22255790533737</c:v>
                </c:pt>
                <c:pt idx="5">
                  <c:v>105.03524672708964</c:v>
                </c:pt>
                <c:pt idx="6">
                  <c:v>104.83383685800605</c:v>
                </c:pt>
                <c:pt idx="7">
                  <c:v>103.32326283987916</c:v>
                </c:pt>
                <c:pt idx="8">
                  <c:v>102.01409869083584</c:v>
                </c:pt>
                <c:pt idx="9">
                  <c:v>103.02114803625378</c:v>
                </c:pt>
                <c:pt idx="10">
                  <c:v>103.42396777442096</c:v>
                </c:pt>
                <c:pt idx="11">
                  <c:v>103.42396777442096</c:v>
                </c:pt>
                <c:pt idx="12">
                  <c:v>103.62537764350455</c:v>
                </c:pt>
                <c:pt idx="13">
                  <c:v>102.41691842900302</c:v>
                </c:pt>
                <c:pt idx="14">
                  <c:v>98.38872104733133</c:v>
                </c:pt>
                <c:pt idx="15">
                  <c:v>100.70493454179254</c:v>
                </c:pt>
                <c:pt idx="16">
                  <c:v>101.00704934541793</c:v>
                </c:pt>
                <c:pt idx="17">
                  <c:v>98.38872104733133</c:v>
                </c:pt>
                <c:pt idx="18">
                  <c:v>98.489425981873111</c:v>
                </c:pt>
                <c:pt idx="19">
                  <c:v>98.489425981873111</c:v>
                </c:pt>
                <c:pt idx="20">
                  <c:v>98.791540785498484</c:v>
                </c:pt>
                <c:pt idx="21">
                  <c:v>98.590130916414907</c:v>
                </c:pt>
                <c:pt idx="22">
                  <c:v>98.992950654582074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D9-4AA4-8E06-F96BD62C486A}"/>
            </c:ext>
          </c:extLst>
        </c:ser>
        <c:ser>
          <c:idx val="6"/>
          <c:order val="6"/>
          <c:tx>
            <c:strRef>
              <c:f>Arbeitsproduktivität_1995!$H$2</c:f>
              <c:strCache>
                <c:ptCount val="1"/>
                <c:pt idx="0">
                  <c:v>Luxemburg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Arbeitsproduktivität_1995!$H$3:$H$25</c:f>
              <c:numCache>
                <c:formatCode>#,##0.0</c:formatCode>
                <c:ptCount val="23"/>
                <c:pt idx="0">
                  <c:v>100</c:v>
                </c:pt>
                <c:pt idx="1">
                  <c:v>98.848167539267024</c:v>
                </c:pt>
                <c:pt idx="2">
                  <c:v>101.04712041884815</c:v>
                </c:pt>
                <c:pt idx="3">
                  <c:v>102.72251308900525</c:v>
                </c:pt>
                <c:pt idx="4">
                  <c:v>106.28272251308901</c:v>
                </c:pt>
                <c:pt idx="5">
                  <c:v>109.3193717277487</c:v>
                </c:pt>
                <c:pt idx="6">
                  <c:v>105.96858638743456</c:v>
                </c:pt>
                <c:pt idx="7">
                  <c:v>106.9109947643979</c:v>
                </c:pt>
                <c:pt idx="8">
                  <c:v>106.70157068062829</c:v>
                </c:pt>
                <c:pt idx="9">
                  <c:v>108.0628272251309</c:v>
                </c:pt>
                <c:pt idx="10">
                  <c:v>108.48167539267016</c:v>
                </c:pt>
                <c:pt idx="11">
                  <c:v>109.84293193717278</c:v>
                </c:pt>
                <c:pt idx="12">
                  <c:v>114.03141361256546</c:v>
                </c:pt>
                <c:pt idx="13">
                  <c:v>107.43455497382199</c:v>
                </c:pt>
                <c:pt idx="14">
                  <c:v>101.67539267015707</c:v>
                </c:pt>
                <c:pt idx="15">
                  <c:v>104.71204188481676</c:v>
                </c:pt>
                <c:pt idx="16">
                  <c:v>104.29319371727748</c:v>
                </c:pt>
                <c:pt idx="17">
                  <c:v>101.46596858638743</c:v>
                </c:pt>
                <c:pt idx="18">
                  <c:v>103.24607329842932</c:v>
                </c:pt>
                <c:pt idx="19">
                  <c:v>105.0261780104712</c:v>
                </c:pt>
                <c:pt idx="20">
                  <c:v>106.38743455497381</c:v>
                </c:pt>
                <c:pt idx="21">
                  <c:v>105.75916230366491</c:v>
                </c:pt>
                <c:pt idx="22">
                  <c:v>103.87434554973822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D9-4AA4-8E06-F96BD62C486A}"/>
            </c:ext>
          </c:extLst>
        </c:ser>
        <c:ser>
          <c:idx val="7"/>
          <c:order val="7"/>
          <c:tx>
            <c:strRef>
              <c:f>Arbeitsproduktivität_1995!$I$2</c:f>
              <c:strCache>
                <c:ptCount val="1"/>
                <c:pt idx="0">
                  <c:v>Niederlande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Arbeitsproduktivität_1995!$I$3:$I$25</c:f>
              <c:numCache>
                <c:formatCode>#,##0.0</c:formatCode>
                <c:ptCount val="23"/>
                <c:pt idx="0">
                  <c:v>100</c:v>
                </c:pt>
                <c:pt idx="1">
                  <c:v>101.40679953106681</c:v>
                </c:pt>
                <c:pt idx="2">
                  <c:v>102.57913247362251</c:v>
                </c:pt>
                <c:pt idx="3">
                  <c:v>104.92379835873389</c:v>
                </c:pt>
                <c:pt idx="4">
                  <c:v>107.15123094958969</c:v>
                </c:pt>
                <c:pt idx="5">
                  <c:v>109.61313012895664</c:v>
                </c:pt>
                <c:pt idx="6">
                  <c:v>109.96483001172332</c:v>
                </c:pt>
                <c:pt idx="7">
                  <c:v>109.3786635404455</c:v>
                </c:pt>
                <c:pt idx="8">
                  <c:v>110.19929660023446</c:v>
                </c:pt>
                <c:pt idx="9">
                  <c:v>113.71629542790154</c:v>
                </c:pt>
                <c:pt idx="10">
                  <c:v>115.24032825322392</c:v>
                </c:pt>
                <c:pt idx="11">
                  <c:v>116.64712778429075</c:v>
                </c:pt>
                <c:pt idx="12">
                  <c:v>117.5849941383353</c:v>
                </c:pt>
                <c:pt idx="13">
                  <c:v>118.28839390386872</c:v>
                </c:pt>
                <c:pt idx="14">
                  <c:v>114.88862837045721</c:v>
                </c:pt>
                <c:pt idx="15">
                  <c:v>117.23329425556858</c:v>
                </c:pt>
                <c:pt idx="16">
                  <c:v>118.05392731535758</c:v>
                </c:pt>
                <c:pt idx="17">
                  <c:v>116.99882766705744</c:v>
                </c:pt>
                <c:pt idx="18">
                  <c:v>118.28839390386872</c:v>
                </c:pt>
                <c:pt idx="19">
                  <c:v>120.04689331770224</c:v>
                </c:pt>
                <c:pt idx="20">
                  <c:v>121.33645955451348</c:v>
                </c:pt>
                <c:pt idx="21">
                  <c:v>122.62602579132474</c:v>
                </c:pt>
                <c:pt idx="22">
                  <c:v>123.44665885111372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D9-4AA4-8E06-F96BD62C486A}"/>
            </c:ext>
          </c:extLst>
        </c:ser>
        <c:ser>
          <c:idx val="8"/>
          <c:order val="8"/>
          <c:tx>
            <c:strRef>
              <c:f>Arbeitsproduktivität_1995!$J$2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Arbeitsproduktivität_1995!$J$3:$J$25</c:f>
              <c:numCache>
                <c:formatCode>#,##0.0</c:formatCode>
                <c:ptCount val="23"/>
                <c:pt idx="0">
                  <c:v>100</c:v>
                </c:pt>
                <c:pt idx="1">
                  <c:v>101.88902007083824</c:v>
                </c:pt>
                <c:pt idx="2">
                  <c:v>103.30578512396693</c:v>
                </c:pt>
                <c:pt idx="3">
                  <c:v>105.90318772136953</c:v>
                </c:pt>
                <c:pt idx="4">
                  <c:v>108.02833530106257</c:v>
                </c:pt>
                <c:pt idx="5">
                  <c:v>110.62573789846518</c:v>
                </c:pt>
                <c:pt idx="6">
                  <c:v>111.21605667060213</c:v>
                </c:pt>
                <c:pt idx="7">
                  <c:v>113.22314049586777</c:v>
                </c:pt>
                <c:pt idx="8">
                  <c:v>113.45926800472255</c:v>
                </c:pt>
                <c:pt idx="9">
                  <c:v>115.93860684769777</c:v>
                </c:pt>
                <c:pt idx="10">
                  <c:v>117.11924439197165</c:v>
                </c:pt>
                <c:pt idx="11">
                  <c:v>119.00826446280992</c:v>
                </c:pt>
                <c:pt idx="12">
                  <c:v>121.25147579693034</c:v>
                </c:pt>
                <c:pt idx="13">
                  <c:v>120.77922077922076</c:v>
                </c:pt>
                <c:pt idx="14">
                  <c:v>116.7650531286895</c:v>
                </c:pt>
                <c:pt idx="15">
                  <c:v>118.06375442739079</c:v>
                </c:pt>
                <c:pt idx="16">
                  <c:v>119.59858323494686</c:v>
                </c:pt>
                <c:pt idx="17">
                  <c:v>119.2443919716647</c:v>
                </c:pt>
                <c:pt idx="18">
                  <c:v>118.89020070838252</c:v>
                </c:pt>
                <c:pt idx="19">
                  <c:v>118.53600944510036</c:v>
                </c:pt>
                <c:pt idx="20">
                  <c:v>119.12632821723732</c:v>
                </c:pt>
                <c:pt idx="21">
                  <c:v>120.07083825265643</c:v>
                </c:pt>
                <c:pt idx="22">
                  <c:v>121.01534828807556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D9-4AA4-8E06-F96BD62C486A}"/>
            </c:ext>
          </c:extLst>
        </c:ser>
        <c:ser>
          <c:idx val="9"/>
          <c:order val="9"/>
          <c:tx>
            <c:strRef>
              <c:f>Arbeitsproduktivität_1995!$K$2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Arbeitsproduktivität_1995!$K$3:$K$25</c:f>
              <c:numCache>
                <c:formatCode>#,##0.0</c:formatCode>
                <c:ptCount val="23"/>
                <c:pt idx="0">
                  <c:v>100</c:v>
                </c:pt>
                <c:pt idx="1">
                  <c:v>101.83374083129584</c:v>
                </c:pt>
                <c:pt idx="2">
                  <c:v>103.66748166259168</c:v>
                </c:pt>
                <c:pt idx="3">
                  <c:v>105.6234718826406</c:v>
                </c:pt>
                <c:pt idx="4">
                  <c:v>108.06845965770174</c:v>
                </c:pt>
                <c:pt idx="5">
                  <c:v>109.7799511002445</c:v>
                </c:pt>
                <c:pt idx="6">
                  <c:v>109.90220048899756</c:v>
                </c:pt>
                <c:pt idx="7">
                  <c:v>110.39119804400978</c:v>
                </c:pt>
                <c:pt idx="8">
                  <c:v>110.39119804400978</c:v>
                </c:pt>
                <c:pt idx="9">
                  <c:v>113.20293398533008</c:v>
                </c:pt>
                <c:pt idx="10">
                  <c:v>114.5476772616137</c:v>
                </c:pt>
                <c:pt idx="11">
                  <c:v>115.89242053789729</c:v>
                </c:pt>
                <c:pt idx="12">
                  <c:v>118.82640586797066</c:v>
                </c:pt>
                <c:pt idx="13">
                  <c:v>118.58190709046454</c:v>
                </c:pt>
                <c:pt idx="14">
                  <c:v>118.21515892420538</c:v>
                </c:pt>
                <c:pt idx="15">
                  <c:v>122.24938875305624</c:v>
                </c:pt>
                <c:pt idx="16">
                  <c:v>122.37163814180929</c:v>
                </c:pt>
                <c:pt idx="17">
                  <c:v>122.49388753056236</c:v>
                </c:pt>
                <c:pt idx="18">
                  <c:v>124.69437652811737</c:v>
                </c:pt>
                <c:pt idx="19">
                  <c:v>123.96088019559903</c:v>
                </c:pt>
                <c:pt idx="20">
                  <c:v>124.57212713936431</c:v>
                </c:pt>
                <c:pt idx="21">
                  <c:v>124.93887530562348</c:v>
                </c:pt>
                <c:pt idx="22">
                  <c:v>124.3276283618582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D9-4AA4-8E06-F96BD62C486A}"/>
            </c:ext>
          </c:extLst>
        </c:ser>
        <c:ser>
          <c:idx val="10"/>
          <c:order val="10"/>
          <c:tx>
            <c:strRef>
              <c:f>Arbeitsproduktivität_1995!$L$2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Arbeitsproduktivität_1995!$A$3:$A$25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Arbeitsproduktivität_1995!$L$3:$L$25</c:f>
              <c:numCache>
                <c:formatCode>#,##0.0</c:formatCode>
                <c:ptCount val="23"/>
                <c:pt idx="0">
                  <c:v>100</c:v>
                </c:pt>
                <c:pt idx="1">
                  <c:v>102.13032581453633</c:v>
                </c:pt>
                <c:pt idx="2">
                  <c:v>104.88721804511279</c:v>
                </c:pt>
                <c:pt idx="3">
                  <c:v>108.6466165413534</c:v>
                </c:pt>
                <c:pt idx="4">
                  <c:v>110.65162907268171</c:v>
                </c:pt>
                <c:pt idx="5">
                  <c:v>114.41102756892229</c:v>
                </c:pt>
                <c:pt idx="6">
                  <c:v>115.66416040100252</c:v>
                </c:pt>
                <c:pt idx="7">
                  <c:v>116.41604010025064</c:v>
                </c:pt>
                <c:pt idx="8">
                  <c:v>118.54636591478696</c:v>
                </c:pt>
                <c:pt idx="9">
                  <c:v>122.55639097744361</c:v>
                </c:pt>
                <c:pt idx="10">
                  <c:v>123.93483709273183</c:v>
                </c:pt>
                <c:pt idx="11">
                  <c:v>126.69172932330828</c:v>
                </c:pt>
                <c:pt idx="12">
                  <c:v>130.45112781954887</c:v>
                </c:pt>
                <c:pt idx="13">
                  <c:v>128.57142857142856</c:v>
                </c:pt>
                <c:pt idx="14">
                  <c:v>120.80200501253134</c:v>
                </c:pt>
                <c:pt idx="15">
                  <c:v>125.31328320802007</c:v>
                </c:pt>
                <c:pt idx="16">
                  <c:v>126.94235588972431</c:v>
                </c:pt>
                <c:pt idx="17">
                  <c:v>124.06015037593986</c:v>
                </c:pt>
                <c:pt idx="18">
                  <c:v>123.93483709273183</c:v>
                </c:pt>
                <c:pt idx="19">
                  <c:v>123.80952380952381</c:v>
                </c:pt>
                <c:pt idx="20">
                  <c:v>124.06015037593986</c:v>
                </c:pt>
                <c:pt idx="21">
                  <c:v>126.56641604010026</c:v>
                </c:pt>
                <c:pt idx="22">
                  <c:v>128.57142857142856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D9-4AA4-8E06-F96BD62C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720912"/>
        <c:axId val="638721304"/>
      </c:lineChart>
      <c:catAx>
        <c:axId val="63872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21304"/>
        <c:crosses val="autoZero"/>
        <c:auto val="1"/>
        <c:lblAlgn val="ctr"/>
        <c:lblOffset val="100"/>
        <c:noMultiLvlLbl val="0"/>
      </c:catAx>
      <c:valAx>
        <c:axId val="63872130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72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Diffusion_EWU_wechs!$B$1</c:f>
              <c:strCache>
                <c:ptCount val="1"/>
                <c:pt idx="0">
                  <c:v>Diffusionsindex Ansatz 1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Diffusion_EWU_wechs!$A$2:$A$79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Diffusion_EWU_wechs!$B$2:$B$79</c:f>
              <c:numCache>
                <c:formatCode>0.000</c:formatCode>
                <c:ptCount val="78"/>
                <c:pt idx="0">
                  <c:v>1</c:v>
                </c:pt>
                <c:pt idx="1">
                  <c:v>1</c:v>
                </c:pt>
                <c:pt idx="2">
                  <c:v>0.83333330000000005</c:v>
                </c:pt>
                <c:pt idx="3">
                  <c:v>0.66666669999999995</c:v>
                </c:pt>
                <c:pt idx="4">
                  <c:v>0.1666667</c:v>
                </c:pt>
                <c:pt idx="5">
                  <c:v>0.83333330000000005</c:v>
                </c:pt>
                <c:pt idx="6">
                  <c:v>8.3333299999999999E-2</c:v>
                </c:pt>
                <c:pt idx="7">
                  <c:v>0.91666669999999995</c:v>
                </c:pt>
                <c:pt idx="8">
                  <c:v>0.92307689999999998</c:v>
                </c:pt>
                <c:pt idx="9">
                  <c:v>0.76923079999999999</c:v>
                </c:pt>
                <c:pt idx="10">
                  <c:v>0.53846159999999998</c:v>
                </c:pt>
                <c:pt idx="11">
                  <c:v>0.53846159999999998</c:v>
                </c:pt>
                <c:pt idx="12">
                  <c:v>0.53846159999999998</c:v>
                </c:pt>
                <c:pt idx="13">
                  <c:v>0.3846154</c:v>
                </c:pt>
                <c:pt idx="14">
                  <c:v>0.30769229999999997</c:v>
                </c:pt>
                <c:pt idx="15">
                  <c:v>7.6923099999999994E-2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0.76923079999999999</c:v>
                </c:pt>
                <c:pt idx="20">
                  <c:v>0.92307689999999998</c:v>
                </c:pt>
                <c:pt idx="21">
                  <c:v>0.92307689999999998</c:v>
                </c:pt>
                <c:pt idx="22">
                  <c:v>0.84615390000000001</c:v>
                </c:pt>
                <c:pt idx="23">
                  <c:v>0.92307689999999998</c:v>
                </c:pt>
                <c:pt idx="24">
                  <c:v>1</c:v>
                </c:pt>
                <c:pt idx="25">
                  <c:v>0.92307689999999998</c:v>
                </c:pt>
                <c:pt idx="26">
                  <c:v>1</c:v>
                </c:pt>
                <c:pt idx="27">
                  <c:v>0.92307689999999998</c:v>
                </c:pt>
                <c:pt idx="28">
                  <c:v>0.53846159999999998</c:v>
                </c:pt>
                <c:pt idx="29">
                  <c:v>0.69230769999999997</c:v>
                </c:pt>
                <c:pt idx="30">
                  <c:v>0.76923079999999999</c:v>
                </c:pt>
                <c:pt idx="31">
                  <c:v>0.92307689999999998</c:v>
                </c:pt>
                <c:pt idx="32">
                  <c:v>0.85714290000000004</c:v>
                </c:pt>
                <c:pt idx="33">
                  <c:v>0.85714290000000004</c:v>
                </c:pt>
                <c:pt idx="34">
                  <c:v>0.92857140000000005</c:v>
                </c:pt>
                <c:pt idx="35">
                  <c:v>0.92857140000000005</c:v>
                </c:pt>
                <c:pt idx="36">
                  <c:v>0.875</c:v>
                </c:pt>
                <c:pt idx="37">
                  <c:v>0.875</c:v>
                </c:pt>
                <c:pt idx="38">
                  <c:v>0.9375</c:v>
                </c:pt>
                <c:pt idx="39">
                  <c:v>0.5625</c:v>
                </c:pt>
                <c:pt idx="40">
                  <c:v>0.94117649999999997</c:v>
                </c:pt>
                <c:pt idx="41">
                  <c:v>0.94117649999999997</c:v>
                </c:pt>
                <c:pt idx="42">
                  <c:v>0.94117649999999997</c:v>
                </c:pt>
                <c:pt idx="43">
                  <c:v>0.8823529</c:v>
                </c:pt>
                <c:pt idx="44">
                  <c:v>0.70588240000000002</c:v>
                </c:pt>
                <c:pt idx="45">
                  <c:v>0.64705880000000005</c:v>
                </c:pt>
                <c:pt idx="46">
                  <c:v>0.52941179999999999</c:v>
                </c:pt>
                <c:pt idx="47">
                  <c:v>0.64705880000000005</c:v>
                </c:pt>
                <c:pt idx="48">
                  <c:v>0.83333330000000005</c:v>
                </c:pt>
                <c:pt idx="49">
                  <c:v>0.77777779999999996</c:v>
                </c:pt>
                <c:pt idx="50">
                  <c:v>0.83333330000000005</c:v>
                </c:pt>
                <c:pt idx="51">
                  <c:v>0.77777779999999996</c:v>
                </c:pt>
                <c:pt idx="52">
                  <c:v>0.61111110000000002</c:v>
                </c:pt>
                <c:pt idx="53">
                  <c:v>0.5</c:v>
                </c:pt>
                <c:pt idx="54">
                  <c:v>0.72222220000000004</c:v>
                </c:pt>
                <c:pt idx="55">
                  <c:v>0.88888889999999998</c:v>
                </c:pt>
                <c:pt idx="56">
                  <c:v>0.94444439999999996</c:v>
                </c:pt>
                <c:pt idx="57">
                  <c:v>0.88888889999999998</c:v>
                </c:pt>
                <c:pt idx="58">
                  <c:v>0.88888889999999998</c:v>
                </c:pt>
                <c:pt idx="59">
                  <c:v>0.94444439999999996</c:v>
                </c:pt>
                <c:pt idx="60">
                  <c:v>0.84210529999999995</c:v>
                </c:pt>
                <c:pt idx="61">
                  <c:v>0.9473684</c:v>
                </c:pt>
                <c:pt idx="62">
                  <c:v>0.84210529999999995</c:v>
                </c:pt>
                <c:pt idx="63">
                  <c:v>0.78947369999999994</c:v>
                </c:pt>
                <c:pt idx="64">
                  <c:v>0.3</c:v>
                </c:pt>
                <c:pt idx="65">
                  <c:v>0.35</c:v>
                </c:pt>
                <c:pt idx="66">
                  <c:v>0.7</c:v>
                </c:pt>
                <c:pt idx="67">
                  <c:v>0.65</c:v>
                </c:pt>
                <c:pt idx="68">
                  <c:v>0.3</c:v>
                </c:pt>
                <c:pt idx="69">
                  <c:v>0.6</c:v>
                </c:pt>
                <c:pt idx="70">
                  <c:v>0.6</c:v>
                </c:pt>
                <c:pt idx="71">
                  <c:v>0.45</c:v>
                </c:pt>
                <c:pt idx="72">
                  <c:v>0.7</c:v>
                </c:pt>
                <c:pt idx="73">
                  <c:v>0.8</c:v>
                </c:pt>
                <c:pt idx="74">
                  <c:v>0.85</c:v>
                </c:pt>
                <c:pt idx="75">
                  <c:v>0.9</c:v>
                </c:pt>
                <c:pt idx="76">
                  <c:v>0.85</c:v>
                </c:pt>
                <c:pt idx="77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tx>
            <c:strRef>
              <c:f>Diffusion_EWU!#REF!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Diffusion_EWU_wechs!$A$2:$A$79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Diffusion_EWU_wechs!$C$2:$C$79</c:f>
              <c:numCache>
                <c:formatCode>0.000</c:formatCode>
                <c:ptCount val="78"/>
                <c:pt idx="7">
                  <c:v>0.6875</c:v>
                </c:pt>
                <c:pt idx="8">
                  <c:v>0.67788461249999998</c:v>
                </c:pt>
                <c:pt idx="9">
                  <c:v>0.64903846249999997</c:v>
                </c:pt>
                <c:pt idx="10">
                  <c:v>0.61217949999999999</c:v>
                </c:pt>
                <c:pt idx="11">
                  <c:v>0.59615386249999991</c:v>
                </c:pt>
                <c:pt idx="12">
                  <c:v>0.64262822499999994</c:v>
                </c:pt>
                <c:pt idx="13">
                  <c:v>0.58653848749999993</c:v>
                </c:pt>
                <c:pt idx="14">
                  <c:v>0.61458336250000001</c:v>
                </c:pt>
                <c:pt idx="15">
                  <c:v>0.50961541249999998</c:v>
                </c:pt>
                <c:pt idx="16">
                  <c:v>0.51923079999999999</c:v>
                </c:pt>
                <c:pt idx="17">
                  <c:v>0.54807695000000001</c:v>
                </c:pt>
                <c:pt idx="18">
                  <c:v>0.60576925000000004</c:v>
                </c:pt>
                <c:pt idx="19">
                  <c:v>0.63461539999999994</c:v>
                </c:pt>
                <c:pt idx="20">
                  <c:v>0.68269231249999995</c:v>
                </c:pt>
                <c:pt idx="21">
                  <c:v>0.75</c:v>
                </c:pt>
                <c:pt idx="22">
                  <c:v>0.81730769999999997</c:v>
                </c:pt>
                <c:pt idx="23">
                  <c:v>0.92307692499999994</c:v>
                </c:pt>
                <c:pt idx="24">
                  <c:v>0.92307692499999994</c:v>
                </c:pt>
                <c:pt idx="25">
                  <c:v>0.91346153749999992</c:v>
                </c:pt>
                <c:pt idx="26">
                  <c:v>0.91346153750000003</c:v>
                </c:pt>
                <c:pt idx="27">
                  <c:v>0.93269229999999992</c:v>
                </c:pt>
                <c:pt idx="28">
                  <c:v>0.88461538749999991</c:v>
                </c:pt>
                <c:pt idx="29">
                  <c:v>0.85576923749999989</c:v>
                </c:pt>
                <c:pt idx="30">
                  <c:v>0.84615384999999987</c:v>
                </c:pt>
                <c:pt idx="31">
                  <c:v>0.84615384999999987</c:v>
                </c:pt>
                <c:pt idx="32">
                  <c:v>0.82829671249999992</c:v>
                </c:pt>
                <c:pt idx="33">
                  <c:v>0.82005496249999998</c:v>
                </c:pt>
                <c:pt idx="34">
                  <c:v>0.8111263875000001</c:v>
                </c:pt>
                <c:pt idx="35">
                  <c:v>0.81181320000000001</c:v>
                </c:pt>
                <c:pt idx="36">
                  <c:v>0.85388050000000004</c:v>
                </c:pt>
                <c:pt idx="37">
                  <c:v>0.87671703750000007</c:v>
                </c:pt>
                <c:pt idx="38">
                  <c:v>0.89775068750000009</c:v>
                </c:pt>
                <c:pt idx="39">
                  <c:v>0.85267857499999999</c:v>
                </c:pt>
                <c:pt idx="40">
                  <c:v>0.86318277499999996</c:v>
                </c:pt>
                <c:pt idx="41">
                  <c:v>0.87368697500000003</c:v>
                </c:pt>
                <c:pt idx="42">
                  <c:v>0.87526261250000004</c:v>
                </c:pt>
                <c:pt idx="43">
                  <c:v>0.86948530000000002</c:v>
                </c:pt>
                <c:pt idx="44">
                  <c:v>0.84834560000000003</c:v>
                </c:pt>
                <c:pt idx="45">
                  <c:v>0.81985295000000002</c:v>
                </c:pt>
                <c:pt idx="46">
                  <c:v>0.76884192500000004</c:v>
                </c:pt>
                <c:pt idx="47">
                  <c:v>0.77941177499999992</c:v>
                </c:pt>
                <c:pt idx="48">
                  <c:v>0.76593137500000008</c:v>
                </c:pt>
                <c:pt idx="49">
                  <c:v>0.74550653749999996</c:v>
                </c:pt>
                <c:pt idx="50">
                  <c:v>0.73202613750000012</c:v>
                </c:pt>
                <c:pt idx="51">
                  <c:v>0.71895425000000002</c:v>
                </c:pt>
                <c:pt idx="52">
                  <c:v>0.70710783749999995</c:v>
                </c:pt>
                <c:pt idx="53">
                  <c:v>0.68872548749999996</c:v>
                </c:pt>
                <c:pt idx="54">
                  <c:v>0.71282678749999995</c:v>
                </c:pt>
                <c:pt idx="55">
                  <c:v>0.74305555000000001</c:v>
                </c:pt>
                <c:pt idx="56">
                  <c:v>0.75694443750000007</c:v>
                </c:pt>
                <c:pt idx="57">
                  <c:v>0.7708333249999999</c:v>
                </c:pt>
                <c:pt idx="58">
                  <c:v>0.77777777499999989</c:v>
                </c:pt>
                <c:pt idx="59">
                  <c:v>0.79861110000000002</c:v>
                </c:pt>
                <c:pt idx="60">
                  <c:v>0.82748537499999997</c:v>
                </c:pt>
                <c:pt idx="61">
                  <c:v>0.883406425</c:v>
                </c:pt>
                <c:pt idx="62">
                  <c:v>0.8983918125</c:v>
                </c:pt>
                <c:pt idx="63">
                  <c:v>0.88596491250000009</c:v>
                </c:pt>
                <c:pt idx="64">
                  <c:v>0.80540936250000006</c:v>
                </c:pt>
                <c:pt idx="65">
                  <c:v>0.73804824999999996</c:v>
                </c:pt>
                <c:pt idx="66">
                  <c:v>0.71443713749999993</c:v>
                </c:pt>
                <c:pt idx="67">
                  <c:v>0.67763158749999997</c:v>
                </c:pt>
                <c:pt idx="68">
                  <c:v>0.60986842499999994</c:v>
                </c:pt>
                <c:pt idx="69">
                  <c:v>0.56644737499999998</c:v>
                </c:pt>
                <c:pt idx="70">
                  <c:v>0.53618421249999992</c:v>
                </c:pt>
                <c:pt idx="71">
                  <c:v>0.49375000000000002</c:v>
                </c:pt>
                <c:pt idx="72">
                  <c:v>0.54374999999999996</c:v>
                </c:pt>
                <c:pt idx="73">
                  <c:v>0.6</c:v>
                </c:pt>
                <c:pt idx="74">
                  <c:v>0.61874999999999991</c:v>
                </c:pt>
                <c:pt idx="75">
                  <c:v>0.65</c:v>
                </c:pt>
                <c:pt idx="76">
                  <c:v>0.71874999999999989</c:v>
                </c:pt>
                <c:pt idx="77">
                  <c:v>0.75624999999999998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819128"/>
        <c:axId val="637819520"/>
      </c:lineChart>
      <c:dateAx>
        <c:axId val="637819128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819520"/>
        <c:crosses val="autoZero"/>
        <c:auto val="1"/>
        <c:lblOffset val="100"/>
        <c:baseTimeUnit val="months"/>
      </c:dateAx>
      <c:valAx>
        <c:axId val="637819520"/>
        <c:scaling>
          <c:orientation val="minMax"/>
          <c:max val="1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81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10 EWU/EWS-Länder - auf Basis</a:t>
            </a:r>
            <a:r>
              <a:rPr lang="de-DE" sz="1600" baseline="0">
                <a:solidFill>
                  <a:sysClr val="windowText" lastClr="000000"/>
                </a:solidFill>
              </a:rPr>
              <a:t> von Arbeitsstunden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Lohnstück_Eurostat_nurEWS_U!$AA$2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Lohnstück_Eurostat_nurEWS_U!$AA$3:$AA$25</c:f>
              <c:numCache>
                <c:formatCode>#,##0.0</c:formatCode>
                <c:ptCount val="23"/>
                <c:pt idx="0">
                  <c:v>100</c:v>
                </c:pt>
                <c:pt idx="1">
                  <c:v>101.90126138562404</c:v>
                </c:pt>
                <c:pt idx="2">
                  <c:v>102.56809123261669</c:v>
                </c:pt>
                <c:pt idx="3">
                  <c:v>103.7576552911485</c:v>
                </c:pt>
                <c:pt idx="4">
                  <c:v>105.21130923517717</c:v>
                </c:pt>
                <c:pt idx="5">
                  <c:v>107.10851804448944</c:v>
                </c:pt>
                <c:pt idx="6">
                  <c:v>110.26163172616839</c:v>
                </c:pt>
                <c:pt idx="7">
                  <c:v>112.87539750079335</c:v>
                </c:pt>
                <c:pt idx="8">
                  <c:v>115.78699123116898</c:v>
                </c:pt>
                <c:pt idx="9">
                  <c:v>117.02759379274849</c:v>
                </c:pt>
                <c:pt idx="10">
                  <c:v>119.5754889661533</c:v>
                </c:pt>
                <c:pt idx="11">
                  <c:v>121.43349621311009</c:v>
                </c:pt>
                <c:pt idx="12">
                  <c:v>123.64299243294595</c:v>
                </c:pt>
                <c:pt idx="13">
                  <c:v>129.46825501986595</c:v>
                </c:pt>
                <c:pt idx="14">
                  <c:v>134.48165880220751</c:v>
                </c:pt>
                <c:pt idx="15">
                  <c:v>132.3655162058472</c:v>
                </c:pt>
                <c:pt idx="16">
                  <c:v>132.24576759258852</c:v>
                </c:pt>
                <c:pt idx="17">
                  <c:v>134.26329174249867</c:v>
                </c:pt>
                <c:pt idx="18">
                  <c:v>135.6489714922312</c:v>
                </c:pt>
                <c:pt idx="19">
                  <c:v>135.68517273478577</c:v>
                </c:pt>
                <c:pt idx="20">
                  <c:v>134.50220021014903</c:v>
                </c:pt>
                <c:pt idx="21">
                  <c:v>135.31368542788624</c:v>
                </c:pt>
                <c:pt idx="22">
                  <c:v>136.09673382833492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Lohnstück_Eurostat_nurEWS_U!$AC$2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Lohnstück_Eurostat_nurEWS_U!$AC$3:$AC$25</c:f>
              <c:numCache>
                <c:formatCode>#,##0.000</c:formatCode>
                <c:ptCount val="23"/>
                <c:pt idx="0">
                  <c:v>100</c:v>
                </c:pt>
                <c:pt idx="1">
                  <c:v>103.82717534664563</c:v>
                </c:pt>
                <c:pt idx="2">
                  <c:v>105.80771753274513</c:v>
                </c:pt>
                <c:pt idx="3">
                  <c:v>107.73400541262222</c:v>
                </c:pt>
                <c:pt idx="4">
                  <c:v>109.91879445339821</c:v>
                </c:pt>
                <c:pt idx="5">
                  <c:v>113.1046530256299</c:v>
                </c:pt>
                <c:pt idx="6">
                  <c:v>117.68161609805142</c:v>
                </c:pt>
                <c:pt idx="7">
                  <c:v>121.29493491275173</c:v>
                </c:pt>
                <c:pt idx="8">
                  <c:v>125.62537406509529</c:v>
                </c:pt>
                <c:pt idx="9">
                  <c:v>127.65478453854806</c:v>
                </c:pt>
                <c:pt idx="10">
                  <c:v>131.81925531757619</c:v>
                </c:pt>
                <c:pt idx="11">
                  <c:v>134.9870483092125</c:v>
                </c:pt>
                <c:pt idx="12">
                  <c:v>138.95080631773268</c:v>
                </c:pt>
                <c:pt idx="13">
                  <c:v>146.88033800018542</c:v>
                </c:pt>
                <c:pt idx="14">
                  <c:v>149.98994346306648</c:v>
                </c:pt>
                <c:pt idx="15">
                  <c:v>146.96503724079571</c:v>
                </c:pt>
                <c:pt idx="16">
                  <c:v>146.49187522615625</c:v>
                </c:pt>
                <c:pt idx="17">
                  <c:v>148.1340954453799</c:v>
                </c:pt>
                <c:pt idx="18">
                  <c:v>149.09193904712293</c:v>
                </c:pt>
                <c:pt idx="19">
                  <c:v>149.55592198555078</c:v>
                </c:pt>
                <c:pt idx="20">
                  <c:v>150.60710983908717</c:v>
                </c:pt>
                <c:pt idx="21">
                  <c:v>151.57493144698512</c:v>
                </c:pt>
                <c:pt idx="22">
                  <c:v>154.8312521907875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Lohnstück_Eurostat_nurEWS_U!$AD$2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Lohnstück_Eurostat_nurEWS_U!$AD$3:$AD$25</c:f>
              <c:numCache>
                <c:formatCode>#,##0.000</c:formatCode>
                <c:ptCount val="23"/>
                <c:pt idx="0">
                  <c:v>100</c:v>
                </c:pt>
                <c:pt idx="1">
                  <c:v>99.975347424602447</c:v>
                </c:pt>
                <c:pt idx="2">
                  <c:v>99.328464932488259</c:v>
                </c:pt>
                <c:pt idx="3">
                  <c:v>99.781305169674766</c:v>
                </c:pt>
                <c:pt idx="4">
                  <c:v>100.50382401695613</c:v>
                </c:pt>
                <c:pt idx="5">
                  <c:v>101.11238306334899</c:v>
                </c:pt>
                <c:pt idx="6">
                  <c:v>102.84164735428536</c:v>
                </c:pt>
                <c:pt idx="7">
                  <c:v>104.45586008883498</c:v>
                </c:pt>
                <c:pt idx="8">
                  <c:v>105.94860839724268</c:v>
                </c:pt>
                <c:pt idx="9">
                  <c:v>106.40040304694892</c:v>
                </c:pt>
                <c:pt idx="10">
                  <c:v>107.3317226147304</c:v>
                </c:pt>
                <c:pt idx="11">
                  <c:v>107.87994411700767</c:v>
                </c:pt>
                <c:pt idx="12">
                  <c:v>108.33517854815921</c:v>
                </c:pt>
                <c:pt idx="13">
                  <c:v>112.05617203954648</c:v>
                </c:pt>
                <c:pt idx="14">
                  <c:v>118.97337414134854</c:v>
                </c:pt>
                <c:pt idx="15">
                  <c:v>117.76599517089871</c:v>
                </c:pt>
                <c:pt idx="16">
                  <c:v>117.99965995902079</c:v>
                </c:pt>
                <c:pt idx="17">
                  <c:v>120.39248803961743</c:v>
                </c:pt>
                <c:pt idx="18">
                  <c:v>122.20600393733947</c:v>
                </c:pt>
                <c:pt idx="19">
                  <c:v>121.81442348402076</c:v>
                </c:pt>
                <c:pt idx="20">
                  <c:v>118.39729058121088</c:v>
                </c:pt>
                <c:pt idx="21">
                  <c:v>119.05243940878736</c:v>
                </c:pt>
                <c:pt idx="22">
                  <c:v>117.36221546588234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415528"/>
        <c:axId val="414413960"/>
      </c:lineChart>
      <c:catAx>
        <c:axId val="41441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413960"/>
        <c:crosses val="autoZero"/>
        <c:auto val="1"/>
        <c:lblAlgn val="ctr"/>
        <c:lblOffset val="100"/>
        <c:noMultiLvlLbl val="0"/>
      </c:catAx>
      <c:valAx>
        <c:axId val="414413960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41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11 EWU/EWS-Länder - auf Basis von Erwerbspersonen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Lohnstück_Eurostat_nurEWS_U!$O$37</c:f>
              <c:strCache>
                <c:ptCount val="1"/>
                <c:pt idx="0">
                  <c:v>Belgien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Lohnstück_Eurostat_nurEWS_U!$O$38:$O$60</c:f>
              <c:numCache>
                <c:formatCode>#,##0.0</c:formatCode>
                <c:ptCount val="23"/>
                <c:pt idx="0">
                  <c:v>100</c:v>
                </c:pt>
                <c:pt idx="1">
                  <c:v>100.62189054726369</c:v>
                </c:pt>
                <c:pt idx="2">
                  <c:v>100.62189054726369</c:v>
                </c:pt>
                <c:pt idx="3">
                  <c:v>101.74129353233829</c:v>
                </c:pt>
                <c:pt idx="4">
                  <c:v>103.10945273631842</c:v>
                </c:pt>
                <c:pt idx="5">
                  <c:v>103.48258706467661</c:v>
                </c:pt>
                <c:pt idx="6">
                  <c:v>107.83582089552239</c:v>
                </c:pt>
                <c:pt idx="7">
                  <c:v>109.95024875621891</c:v>
                </c:pt>
                <c:pt idx="8">
                  <c:v>111.06965174129353</c:v>
                </c:pt>
                <c:pt idx="9">
                  <c:v>110.19900497512435</c:v>
                </c:pt>
                <c:pt idx="10">
                  <c:v>111.44278606965172</c:v>
                </c:pt>
                <c:pt idx="11">
                  <c:v>113.93034825870645</c:v>
                </c:pt>
                <c:pt idx="12">
                  <c:v>115.92039800995025</c:v>
                </c:pt>
                <c:pt idx="13">
                  <c:v>121.39303482587063</c:v>
                </c:pt>
                <c:pt idx="14">
                  <c:v>125.24875621890547</c:v>
                </c:pt>
                <c:pt idx="15">
                  <c:v>124.37810945273631</c:v>
                </c:pt>
                <c:pt idx="16">
                  <c:v>127.7363184079602</c:v>
                </c:pt>
                <c:pt idx="17">
                  <c:v>131.96517412935322</c:v>
                </c:pt>
                <c:pt idx="18">
                  <c:v>134.70149253731341</c:v>
                </c:pt>
                <c:pt idx="19">
                  <c:v>134.82587064676616</c:v>
                </c:pt>
                <c:pt idx="20">
                  <c:v>133.70646766169153</c:v>
                </c:pt>
                <c:pt idx="21">
                  <c:v>134.2039800995025</c:v>
                </c:pt>
                <c:pt idx="22">
                  <c:v>136.31840796019898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D9-4AA4-8E06-F96BD62C486A}"/>
            </c:ext>
          </c:extLst>
        </c:ser>
        <c:ser>
          <c:idx val="1"/>
          <c:order val="1"/>
          <c:tx>
            <c:strRef>
              <c:f>Lohnstück_Eurostat_nurEWS_U!$P$37</c:f>
              <c:strCache>
                <c:ptCount val="1"/>
                <c:pt idx="0">
                  <c:v>Deutschland (bis 1990 früheres Gebiet der BRD)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Lohnstück_Eurostat_nurEWS_U!$P$38:$P$60</c:f>
              <c:numCache>
                <c:formatCode>#,##0.0</c:formatCode>
                <c:ptCount val="23"/>
                <c:pt idx="0">
                  <c:v>100</c:v>
                </c:pt>
                <c:pt idx="1">
                  <c:v>100.31914893617019</c:v>
                </c:pt>
                <c:pt idx="2">
                  <c:v>99.042553191489361</c:v>
                </c:pt>
                <c:pt idx="3">
                  <c:v>99.255319148936167</c:v>
                </c:pt>
                <c:pt idx="4">
                  <c:v>100</c:v>
                </c:pt>
                <c:pt idx="5">
                  <c:v>100.63829787234042</c:v>
                </c:pt>
                <c:pt idx="6">
                  <c:v>100.53191489361701</c:v>
                </c:pt>
                <c:pt idx="7">
                  <c:v>101.38297872340425</c:v>
                </c:pt>
                <c:pt idx="8">
                  <c:v>102.55319148936171</c:v>
                </c:pt>
                <c:pt idx="9">
                  <c:v>101.91489361702126</c:v>
                </c:pt>
                <c:pt idx="10">
                  <c:v>101.38297872340425</c:v>
                </c:pt>
                <c:pt idx="11">
                  <c:v>99.574468085106389</c:v>
                </c:pt>
                <c:pt idx="12">
                  <c:v>98.936170212765958</c:v>
                </c:pt>
                <c:pt idx="13">
                  <c:v>101.27659574468086</c:v>
                </c:pt>
                <c:pt idx="14">
                  <c:v>107.65957446808511</c:v>
                </c:pt>
                <c:pt idx="15">
                  <c:v>106.38297872340425</c:v>
                </c:pt>
                <c:pt idx="16">
                  <c:v>107.12765957446808</c:v>
                </c:pt>
                <c:pt idx="17">
                  <c:v>110.53191489361703</c:v>
                </c:pt>
                <c:pt idx="18">
                  <c:v>112.65957446808513</c:v>
                </c:pt>
                <c:pt idx="19">
                  <c:v>114.25531914893618</c:v>
                </c:pt>
                <c:pt idx="20">
                  <c:v>116.38297872340426</c:v>
                </c:pt>
                <c:pt idx="21">
                  <c:v>117.87234042553192</c:v>
                </c:pt>
                <c:pt idx="22">
                  <c:v>120.1063829787234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9-4AA4-8E06-F96BD62C486A}"/>
            </c:ext>
          </c:extLst>
        </c:ser>
        <c:ser>
          <c:idx val="2"/>
          <c:order val="2"/>
          <c:tx>
            <c:strRef>
              <c:f>Lohnstück_Eurostat_nurEWS_U!$Q$37</c:f>
              <c:strCache>
                <c:ptCount val="1"/>
                <c:pt idx="0">
                  <c:v>Irland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Lohnstück_Eurostat_nurEWS_U!$Q$38:$Q$60</c:f>
              <c:numCache>
                <c:formatCode>#,##0.0</c:formatCode>
                <c:ptCount val="23"/>
                <c:pt idx="0">
                  <c:v>100</c:v>
                </c:pt>
                <c:pt idx="1">
                  <c:v>100.27624309392264</c:v>
                </c:pt>
                <c:pt idx="2">
                  <c:v>100.69060773480662</c:v>
                </c:pt>
                <c:pt idx="3">
                  <c:v>106.76795580110496</c:v>
                </c:pt>
                <c:pt idx="4">
                  <c:v>108.0110497237569</c:v>
                </c:pt>
                <c:pt idx="5">
                  <c:v>111.18784530386741</c:v>
                </c:pt>
                <c:pt idx="6">
                  <c:v>117.54143646408839</c:v>
                </c:pt>
                <c:pt idx="7">
                  <c:v>118.50828729281766</c:v>
                </c:pt>
                <c:pt idx="8">
                  <c:v>124.86187845303867</c:v>
                </c:pt>
                <c:pt idx="9">
                  <c:v>127.34806629834254</c:v>
                </c:pt>
                <c:pt idx="10">
                  <c:v>133.14917127071823</c:v>
                </c:pt>
                <c:pt idx="11">
                  <c:v>138.39779005524861</c:v>
                </c:pt>
                <c:pt idx="12">
                  <c:v>145.16574585635357</c:v>
                </c:pt>
                <c:pt idx="13">
                  <c:v>156.76795580110496</c:v>
                </c:pt>
                <c:pt idx="14">
                  <c:v>150.41436464088397</c:v>
                </c:pt>
                <c:pt idx="15">
                  <c:v>138.12154696132595</c:v>
                </c:pt>
                <c:pt idx="16">
                  <c:v>130.93922651933701</c:v>
                </c:pt>
                <c:pt idx="17">
                  <c:v>131.35359116022099</c:v>
                </c:pt>
                <c:pt idx="18">
                  <c:v>132.87292817679557</c:v>
                </c:pt>
                <c:pt idx="19">
                  <c:v>126.10497237569061</c:v>
                </c:pt>
                <c:pt idx="20">
                  <c:v>106.9060773480663</c:v>
                </c:pt>
                <c:pt idx="21">
                  <c:v>107.87292817679557</c:v>
                </c:pt>
                <c:pt idx="22">
                  <c:v>104.41988950276242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D9-4AA4-8E06-F96BD62C486A}"/>
            </c:ext>
          </c:extLst>
        </c:ser>
        <c:ser>
          <c:idx val="3"/>
          <c:order val="3"/>
          <c:tx>
            <c:strRef>
              <c:f>Lohnstück_Eurostat_nurEWS_U!$R$37</c:f>
              <c:strCache>
                <c:ptCount val="1"/>
                <c:pt idx="0">
                  <c:v>Spanien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Lohnstück_Eurostat_nurEWS_U!$R$38:$R$60</c:f>
              <c:numCache>
                <c:formatCode>#,##0.0</c:formatCode>
                <c:ptCount val="23"/>
                <c:pt idx="0">
                  <c:v>100</c:v>
                </c:pt>
                <c:pt idx="1">
                  <c:v>103.13432835820895</c:v>
                </c:pt>
                <c:pt idx="2">
                  <c:v>105.52238805970148</c:v>
                </c:pt>
                <c:pt idx="3">
                  <c:v>107.46268656716418</c:v>
                </c:pt>
                <c:pt idx="4">
                  <c:v>109.70149253731343</c:v>
                </c:pt>
                <c:pt idx="5">
                  <c:v>112.38805970149252</c:v>
                </c:pt>
                <c:pt idx="6">
                  <c:v>115.97014925373135</c:v>
                </c:pt>
                <c:pt idx="7">
                  <c:v>119.70149253731344</c:v>
                </c:pt>
                <c:pt idx="8">
                  <c:v>123.28358208955224</c:v>
                </c:pt>
                <c:pt idx="9">
                  <c:v>126.86567164179105</c:v>
                </c:pt>
                <c:pt idx="10">
                  <c:v>131.34328358208955</c:v>
                </c:pt>
                <c:pt idx="11">
                  <c:v>135.67164179104478</c:v>
                </c:pt>
                <c:pt idx="12">
                  <c:v>141.19402985074626</c:v>
                </c:pt>
                <c:pt idx="13">
                  <c:v>149.25373134328359</c:v>
                </c:pt>
                <c:pt idx="14">
                  <c:v>151.64179104477611</c:v>
                </c:pt>
                <c:pt idx="15">
                  <c:v>149.25373134328359</c:v>
                </c:pt>
                <c:pt idx="16">
                  <c:v>147.76119402985074</c:v>
                </c:pt>
                <c:pt idx="17">
                  <c:v>144.02985074626866</c:v>
                </c:pt>
                <c:pt idx="18">
                  <c:v>143.13432835820896</c:v>
                </c:pt>
                <c:pt idx="19">
                  <c:v>142.68656716417908</c:v>
                </c:pt>
                <c:pt idx="20">
                  <c:v>143.58208955223881</c:v>
                </c:pt>
                <c:pt idx="21">
                  <c:v>142.53731343283582</c:v>
                </c:pt>
                <c:pt idx="22">
                  <c:v>142.68656716417908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D9-4AA4-8E06-F96BD62C486A}"/>
            </c:ext>
          </c:extLst>
        </c:ser>
        <c:ser>
          <c:idx val="4"/>
          <c:order val="4"/>
          <c:tx>
            <c:strRef>
              <c:f>Lohnstück_Eurostat_nurEWS_U!$S$37</c:f>
              <c:strCache>
                <c:ptCount val="1"/>
                <c:pt idx="0">
                  <c:v>Frankreich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Lohnstück_Eurostat_nurEWS_U!$S$38:$S$60</c:f>
              <c:numCache>
                <c:formatCode>#,##0.0</c:formatCode>
                <c:ptCount val="23"/>
                <c:pt idx="0">
                  <c:v>100</c:v>
                </c:pt>
                <c:pt idx="1">
                  <c:v>101.00628930817609</c:v>
                </c:pt>
                <c:pt idx="2">
                  <c:v>100.88050314465409</c:v>
                </c:pt>
                <c:pt idx="3">
                  <c:v>100.62893081761007</c:v>
                </c:pt>
                <c:pt idx="4">
                  <c:v>101.50943396226415</c:v>
                </c:pt>
                <c:pt idx="5">
                  <c:v>102.64150943396227</c:v>
                </c:pt>
                <c:pt idx="6">
                  <c:v>104.90566037735849</c:v>
                </c:pt>
                <c:pt idx="7">
                  <c:v>107.9245283018868</c:v>
                </c:pt>
                <c:pt idx="8">
                  <c:v>110.18867924528301</c:v>
                </c:pt>
                <c:pt idx="9">
                  <c:v>110.94339622641509</c:v>
                </c:pt>
                <c:pt idx="10">
                  <c:v>113.33333333333333</c:v>
                </c:pt>
                <c:pt idx="11">
                  <c:v>115.34591194968553</c:v>
                </c:pt>
                <c:pt idx="12">
                  <c:v>117.1069182389937</c:v>
                </c:pt>
                <c:pt idx="13">
                  <c:v>120.37735849056604</c:v>
                </c:pt>
                <c:pt idx="14">
                  <c:v>124.52830188679245</c:v>
                </c:pt>
                <c:pt idx="15">
                  <c:v>125.78616352201257</c:v>
                </c:pt>
                <c:pt idx="16">
                  <c:v>126.9182389937107</c:v>
                </c:pt>
                <c:pt idx="17">
                  <c:v>129.68553459119497</c:v>
                </c:pt>
                <c:pt idx="18">
                  <c:v>131.57232704402514</c:v>
                </c:pt>
                <c:pt idx="19">
                  <c:v>132.45283018867923</c:v>
                </c:pt>
                <c:pt idx="20">
                  <c:v>132.70440251572327</c:v>
                </c:pt>
                <c:pt idx="21">
                  <c:v>133.20754716981133</c:v>
                </c:pt>
                <c:pt idx="22">
                  <c:v>134.21383647798743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D9-4AA4-8E06-F96BD62C486A}"/>
            </c:ext>
          </c:extLst>
        </c:ser>
        <c:ser>
          <c:idx val="5"/>
          <c:order val="5"/>
          <c:tx>
            <c:strRef>
              <c:f>Lohnstück_Eurostat_nurEWS_U!$T$37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Lohnstück_Eurostat_nurEWS_U!$T$38:$T$60</c:f>
              <c:numCache>
                <c:formatCode>#,##0.0</c:formatCode>
                <c:ptCount val="23"/>
                <c:pt idx="0">
                  <c:v>100</c:v>
                </c:pt>
                <c:pt idx="1">
                  <c:v>105.49927641099856</c:v>
                </c:pt>
                <c:pt idx="2">
                  <c:v>108.39363241678728</c:v>
                </c:pt>
                <c:pt idx="3">
                  <c:v>106.5123010130246</c:v>
                </c:pt>
                <c:pt idx="4">
                  <c:v>108.39363241678728</c:v>
                </c:pt>
                <c:pt idx="5">
                  <c:v>108.82778581765558</c:v>
                </c:pt>
                <c:pt idx="6">
                  <c:v>112.44573082489147</c:v>
                </c:pt>
                <c:pt idx="7">
                  <c:v>116.78726483357454</c:v>
                </c:pt>
                <c:pt idx="8">
                  <c:v>121.85238784370478</c:v>
                </c:pt>
                <c:pt idx="9">
                  <c:v>124.7467438494935</c:v>
                </c:pt>
                <c:pt idx="10">
                  <c:v>127.49638205499276</c:v>
                </c:pt>
                <c:pt idx="11">
                  <c:v>130.39073806078147</c:v>
                </c:pt>
                <c:pt idx="12">
                  <c:v>132.8509406657019</c:v>
                </c:pt>
                <c:pt idx="13">
                  <c:v>138.4949348769899</c:v>
                </c:pt>
                <c:pt idx="14">
                  <c:v>144.71780028943562</c:v>
                </c:pt>
                <c:pt idx="15">
                  <c:v>144.71780028943562</c:v>
                </c:pt>
                <c:pt idx="16">
                  <c:v>145.73082489146168</c:v>
                </c:pt>
                <c:pt idx="17">
                  <c:v>147.75687409551375</c:v>
                </c:pt>
                <c:pt idx="18">
                  <c:v>148.91461649782926</c:v>
                </c:pt>
                <c:pt idx="19">
                  <c:v>149.05933429811867</c:v>
                </c:pt>
                <c:pt idx="20">
                  <c:v>150.21707670043415</c:v>
                </c:pt>
                <c:pt idx="21">
                  <c:v>151.23010130246021</c:v>
                </c:pt>
                <c:pt idx="22">
                  <c:v>150.79594790159192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D9-4AA4-8E06-F96BD62C486A}"/>
            </c:ext>
          </c:extLst>
        </c:ser>
        <c:ser>
          <c:idx val="6"/>
          <c:order val="6"/>
          <c:tx>
            <c:strRef>
              <c:f>Lohnstück_Eurostat_nurEWS_U!$U$37</c:f>
              <c:strCache>
                <c:ptCount val="1"/>
                <c:pt idx="0">
                  <c:v>Luxemburg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Lohnstück_Eurostat_nurEWS_U!$U$38:$U$60</c:f>
              <c:numCache>
                <c:formatCode>#,##0.0</c:formatCode>
                <c:ptCount val="23"/>
                <c:pt idx="0">
                  <c:v>100</c:v>
                </c:pt>
                <c:pt idx="1">
                  <c:v>103.93343419062029</c:v>
                </c:pt>
                <c:pt idx="2">
                  <c:v>103.63086232980334</c:v>
                </c:pt>
                <c:pt idx="3">
                  <c:v>103.17700453857792</c:v>
                </c:pt>
                <c:pt idx="4">
                  <c:v>104.23600605143723</c:v>
                </c:pt>
                <c:pt idx="5">
                  <c:v>106.95915279878973</c:v>
                </c:pt>
                <c:pt idx="6">
                  <c:v>113.91830559757943</c:v>
                </c:pt>
                <c:pt idx="7">
                  <c:v>117.24659606656583</c:v>
                </c:pt>
                <c:pt idx="8">
                  <c:v>119.06202723146748</c:v>
                </c:pt>
                <c:pt idx="9">
                  <c:v>122.23903177004539</c:v>
                </c:pt>
                <c:pt idx="10">
                  <c:v>126.32375189107414</c:v>
                </c:pt>
                <c:pt idx="11">
                  <c:v>129.95461422087749</c:v>
                </c:pt>
                <c:pt idx="12">
                  <c:v>130.40847201210289</c:v>
                </c:pt>
                <c:pt idx="13">
                  <c:v>142.36006051437218</c:v>
                </c:pt>
                <c:pt idx="14">
                  <c:v>152.9500756429652</c:v>
                </c:pt>
                <c:pt idx="15">
                  <c:v>151.28593040847201</c:v>
                </c:pt>
                <c:pt idx="16">
                  <c:v>154.76550680786687</c:v>
                </c:pt>
                <c:pt idx="17">
                  <c:v>162.02723146747354</c:v>
                </c:pt>
                <c:pt idx="18">
                  <c:v>162.7836611195159</c:v>
                </c:pt>
                <c:pt idx="19">
                  <c:v>165.65809379727688</c:v>
                </c:pt>
                <c:pt idx="20">
                  <c:v>166.26323751891076</c:v>
                </c:pt>
                <c:pt idx="21">
                  <c:v>168.6838124054463</c:v>
                </c:pt>
                <c:pt idx="22">
                  <c:v>177.60968229954617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D9-4AA4-8E06-F96BD62C486A}"/>
            </c:ext>
          </c:extLst>
        </c:ser>
        <c:ser>
          <c:idx val="7"/>
          <c:order val="7"/>
          <c:tx>
            <c:strRef>
              <c:f>Lohnstück_Eurostat_nurEWS_U!$V$37</c:f>
              <c:strCache>
                <c:ptCount val="1"/>
                <c:pt idx="0">
                  <c:v>Niederlande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Lohnstück_Eurostat_nurEWS_U!$V$38:$V$60</c:f>
              <c:numCache>
                <c:formatCode>#,##0.0</c:formatCode>
                <c:ptCount val="23"/>
                <c:pt idx="0">
                  <c:v>100</c:v>
                </c:pt>
                <c:pt idx="1">
                  <c:v>100.12936610608021</c:v>
                </c:pt>
                <c:pt idx="2">
                  <c:v>101.03492884864164</c:v>
                </c:pt>
                <c:pt idx="3">
                  <c:v>102.32858990944371</c:v>
                </c:pt>
                <c:pt idx="4">
                  <c:v>104.13971539456664</c:v>
                </c:pt>
                <c:pt idx="5">
                  <c:v>107.2445019404916</c:v>
                </c:pt>
                <c:pt idx="6">
                  <c:v>109.96119016817593</c:v>
                </c:pt>
                <c:pt idx="7">
                  <c:v>115.26520051746442</c:v>
                </c:pt>
                <c:pt idx="8">
                  <c:v>117.98188874514879</c:v>
                </c:pt>
                <c:pt idx="9">
                  <c:v>117.98188874514879</c:v>
                </c:pt>
                <c:pt idx="10">
                  <c:v>117.59379042690816</c:v>
                </c:pt>
                <c:pt idx="11">
                  <c:v>117.72315653298837</c:v>
                </c:pt>
                <c:pt idx="12">
                  <c:v>120.18111254851229</c:v>
                </c:pt>
                <c:pt idx="13">
                  <c:v>124.32082794307891</c:v>
                </c:pt>
                <c:pt idx="14">
                  <c:v>131.04786545924966</c:v>
                </c:pt>
                <c:pt idx="15">
                  <c:v>129.366106080207</c:v>
                </c:pt>
                <c:pt idx="16">
                  <c:v>130.91849935316949</c:v>
                </c:pt>
                <c:pt idx="17">
                  <c:v>134.54075032341527</c:v>
                </c:pt>
                <c:pt idx="18">
                  <c:v>135.57567917205694</c:v>
                </c:pt>
                <c:pt idx="19">
                  <c:v>135.70504527813713</c:v>
                </c:pt>
                <c:pt idx="20">
                  <c:v>134.02328589909442</c:v>
                </c:pt>
                <c:pt idx="21">
                  <c:v>134.79948253557569</c:v>
                </c:pt>
                <c:pt idx="22">
                  <c:v>135.44631306597671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D9-4AA4-8E06-F96BD62C486A}"/>
            </c:ext>
          </c:extLst>
        </c:ser>
        <c:ser>
          <c:idx val="8"/>
          <c:order val="8"/>
          <c:tx>
            <c:strRef>
              <c:f>Lohnstück_Eurostat_nurEWS_U!$W$37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Lohnstück_Eurostat_nurEWS_U!$W$38:$W$60</c:f>
              <c:numCache>
                <c:formatCode>#,##0.0</c:formatCode>
                <c:ptCount val="23"/>
                <c:pt idx="0">
                  <c:v>100</c:v>
                </c:pt>
                <c:pt idx="1">
                  <c:v>99.427262313860254</c:v>
                </c:pt>
                <c:pt idx="2">
                  <c:v>98.969072164948471</c:v>
                </c:pt>
                <c:pt idx="3">
                  <c:v>99.083619702176406</c:v>
                </c:pt>
                <c:pt idx="4">
                  <c:v>98.969072164948471</c:v>
                </c:pt>
                <c:pt idx="5">
                  <c:v>98.854524627720508</c:v>
                </c:pt>
                <c:pt idx="6">
                  <c:v>99.770904925544102</c:v>
                </c:pt>
                <c:pt idx="7">
                  <c:v>100.11454753722795</c:v>
                </c:pt>
                <c:pt idx="8">
                  <c:v>101.60366552119132</c:v>
                </c:pt>
                <c:pt idx="9">
                  <c:v>101.48911798396334</c:v>
                </c:pt>
                <c:pt idx="10">
                  <c:v>102.52004581901491</c:v>
                </c:pt>
                <c:pt idx="11">
                  <c:v>104.00916380297825</c:v>
                </c:pt>
                <c:pt idx="12">
                  <c:v>105.04009163802979</c:v>
                </c:pt>
                <c:pt idx="13">
                  <c:v>109.04925544100803</c:v>
                </c:pt>
                <c:pt idx="14">
                  <c:v>114.54753722794959</c:v>
                </c:pt>
                <c:pt idx="15">
                  <c:v>114.54753722794959</c:v>
                </c:pt>
                <c:pt idx="16">
                  <c:v>115.34936998854526</c:v>
                </c:pt>
                <c:pt idx="17">
                  <c:v>118.90034364261169</c:v>
                </c:pt>
                <c:pt idx="18">
                  <c:v>121.87857961053838</c:v>
                </c:pt>
                <c:pt idx="19">
                  <c:v>124.51317296678121</c:v>
                </c:pt>
                <c:pt idx="20">
                  <c:v>126.23138602520048</c:v>
                </c:pt>
                <c:pt idx="21">
                  <c:v>128.29324169530355</c:v>
                </c:pt>
                <c:pt idx="22">
                  <c:v>129.09507445589921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D9-4AA4-8E06-F96BD62C486A}"/>
            </c:ext>
          </c:extLst>
        </c:ser>
        <c:ser>
          <c:idx val="9"/>
          <c:order val="9"/>
          <c:tx>
            <c:strRef>
              <c:f>Lohnstück_Eurostat_nurEWS_U!$X$37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Lohnstück_Eurostat_nurEWS_U!$X$38:$X$60</c:f>
              <c:numCache>
                <c:formatCode>#,##0.0</c:formatCode>
                <c:ptCount val="23"/>
                <c:pt idx="0">
                  <c:v>100</c:v>
                </c:pt>
                <c:pt idx="1">
                  <c:v>104.27098674521353</c:v>
                </c:pt>
                <c:pt idx="2">
                  <c:v>108.39469808541973</c:v>
                </c:pt>
                <c:pt idx="3">
                  <c:v>112.51840942562592</c:v>
                </c:pt>
                <c:pt idx="4">
                  <c:v>115.61119293078055</c:v>
                </c:pt>
                <c:pt idx="5">
                  <c:v>120.61855670103093</c:v>
                </c:pt>
                <c:pt idx="6">
                  <c:v>125.47864506627393</c:v>
                </c:pt>
                <c:pt idx="7">
                  <c:v>129.45508100147276</c:v>
                </c:pt>
                <c:pt idx="8">
                  <c:v>134.16789396170839</c:v>
                </c:pt>
                <c:pt idx="9">
                  <c:v>134.46244477172311</c:v>
                </c:pt>
                <c:pt idx="10">
                  <c:v>139.02798232695139</c:v>
                </c:pt>
                <c:pt idx="11">
                  <c:v>139.91163475699557</c:v>
                </c:pt>
                <c:pt idx="12">
                  <c:v>141.23711340206185</c:v>
                </c:pt>
                <c:pt idx="13">
                  <c:v>145.21354933726064</c:v>
                </c:pt>
                <c:pt idx="14">
                  <c:v>149.18998527245947</c:v>
                </c:pt>
                <c:pt idx="15">
                  <c:v>147.27540500736376</c:v>
                </c:pt>
                <c:pt idx="16">
                  <c:v>144.32989690721649</c:v>
                </c:pt>
                <c:pt idx="17">
                  <c:v>139.76435935198822</c:v>
                </c:pt>
                <c:pt idx="18">
                  <c:v>142.26804123711338</c:v>
                </c:pt>
                <c:pt idx="19">
                  <c:v>140.50073637702502</c:v>
                </c:pt>
                <c:pt idx="20">
                  <c:v>140.50073637702502</c:v>
                </c:pt>
                <c:pt idx="21">
                  <c:v>142.56259204712811</c:v>
                </c:pt>
                <c:pt idx="22">
                  <c:v>145.5081001472754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D9-4AA4-8E06-F96BD62C486A}"/>
            </c:ext>
          </c:extLst>
        </c:ser>
        <c:ser>
          <c:idx val="10"/>
          <c:order val="10"/>
          <c:tx>
            <c:strRef>
              <c:f>Lohnstück_Eurostat_nurEWS_U!$Y$37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Lohnstück_Eurostat_nurEWS_U!$N$38:$N$60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Lohnstück_Eurostat_nurEWS_U!$Y$38:$Y$60</c:f>
              <c:numCache>
                <c:formatCode>#,##0.0</c:formatCode>
                <c:ptCount val="23"/>
                <c:pt idx="0">
                  <c:v>100</c:v>
                </c:pt>
                <c:pt idx="1">
                  <c:v>100.37641154328732</c:v>
                </c:pt>
                <c:pt idx="2">
                  <c:v>99.37264742785446</c:v>
                </c:pt>
                <c:pt idx="3">
                  <c:v>100.50188205771641</c:v>
                </c:pt>
                <c:pt idx="4">
                  <c:v>102.00752823086574</c:v>
                </c:pt>
                <c:pt idx="5">
                  <c:v>102.50941028858219</c:v>
                </c:pt>
                <c:pt idx="6">
                  <c:v>105.01882057716436</c:v>
                </c:pt>
                <c:pt idx="7">
                  <c:v>106.27352572145546</c:v>
                </c:pt>
                <c:pt idx="8">
                  <c:v>106.52446675031368</c:v>
                </c:pt>
                <c:pt idx="9">
                  <c:v>106.7754077791719</c:v>
                </c:pt>
                <c:pt idx="10">
                  <c:v>109.15934755332498</c:v>
                </c:pt>
                <c:pt idx="11">
                  <c:v>110.53952321204517</c:v>
                </c:pt>
                <c:pt idx="12">
                  <c:v>110.79046424090338</c:v>
                </c:pt>
                <c:pt idx="13">
                  <c:v>117.31493099121705</c:v>
                </c:pt>
                <c:pt idx="14">
                  <c:v>127.22710163111668</c:v>
                </c:pt>
                <c:pt idx="15">
                  <c:v>125.47051442910914</c:v>
                </c:pt>
                <c:pt idx="16">
                  <c:v>128.35633626097865</c:v>
                </c:pt>
                <c:pt idx="17">
                  <c:v>135.00627352572144</c:v>
                </c:pt>
                <c:pt idx="18">
                  <c:v>136.8883312421581</c:v>
                </c:pt>
                <c:pt idx="19">
                  <c:v>138.3939774153074</c:v>
                </c:pt>
                <c:pt idx="20">
                  <c:v>140.02509410288582</c:v>
                </c:pt>
                <c:pt idx="21">
                  <c:v>138.64491844416563</c:v>
                </c:pt>
                <c:pt idx="22">
                  <c:v>134.88080301129236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D9-4AA4-8E06-F96BD62C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193888"/>
        <c:axId val="742194280"/>
      </c:lineChart>
      <c:catAx>
        <c:axId val="7421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2194280"/>
        <c:crosses val="autoZero"/>
        <c:auto val="1"/>
        <c:lblAlgn val="ctr"/>
        <c:lblOffset val="100"/>
        <c:noMultiLvlLbl val="0"/>
      </c:catAx>
      <c:valAx>
        <c:axId val="742194280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219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11 EWU/EWS-Länder - auf Basis</a:t>
            </a:r>
            <a:r>
              <a:rPr lang="de-DE" sz="1600" baseline="0">
                <a:solidFill>
                  <a:sysClr val="windowText" lastClr="000000"/>
                </a:solidFill>
              </a:rPr>
              <a:t> von Erwerbspersonen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Lohnstück_Eurostat_nurEWS_U!$AA$37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Lohnstück_Eurostat_nurEWS_U!$AA$38:$AA$60</c:f>
              <c:numCache>
                <c:formatCode>#,##0.0</c:formatCode>
                <c:ptCount val="23"/>
                <c:pt idx="0">
                  <c:v>100</c:v>
                </c:pt>
                <c:pt idx="1">
                  <c:v>101.72678523216382</c:v>
                </c:pt>
                <c:pt idx="2">
                  <c:v>102.41398035921547</c:v>
                </c:pt>
                <c:pt idx="3">
                  <c:v>103.6343629557926</c:v>
                </c:pt>
                <c:pt idx="4">
                  <c:v>105.06259783173081</c:v>
                </c:pt>
                <c:pt idx="5">
                  <c:v>106.85020286823725</c:v>
                </c:pt>
                <c:pt idx="6">
                  <c:v>110.30714354944972</c:v>
                </c:pt>
                <c:pt idx="7">
                  <c:v>112.9645228444911</c:v>
                </c:pt>
                <c:pt idx="8">
                  <c:v>115.74084664291486</c:v>
                </c:pt>
                <c:pt idx="9">
                  <c:v>116.81506069620367</c:v>
                </c:pt>
                <c:pt idx="10">
                  <c:v>119.34298664104213</c:v>
                </c:pt>
                <c:pt idx="11">
                  <c:v>121.40445370240528</c:v>
                </c:pt>
                <c:pt idx="12">
                  <c:v>123.530132425102</c:v>
                </c:pt>
                <c:pt idx="13">
                  <c:v>129.62020320994844</c:v>
                </c:pt>
                <c:pt idx="14">
                  <c:v>134.47028670751084</c:v>
                </c:pt>
                <c:pt idx="15">
                  <c:v>132.4168930404818</c:v>
                </c:pt>
                <c:pt idx="16">
                  <c:v>132.72118833950591</c:v>
                </c:pt>
                <c:pt idx="17">
                  <c:v>135.05108162976168</c:v>
                </c:pt>
                <c:pt idx="18">
                  <c:v>136.65905086033089</c:v>
                </c:pt>
                <c:pt idx="19">
                  <c:v>136.74144724153612</c:v>
                </c:pt>
                <c:pt idx="20">
                  <c:v>135.50389385678861</c:v>
                </c:pt>
                <c:pt idx="21">
                  <c:v>136.35529615768698</c:v>
                </c:pt>
                <c:pt idx="22">
                  <c:v>137.37100045140301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Lohnstück_Eurostat_nurEWS_U!$AC$37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Lohnstück_Eurostat_nurEWS_U!$AC$38:$AC$60</c:f>
              <c:numCache>
                <c:formatCode>#,##0.000</c:formatCode>
                <c:ptCount val="23"/>
                <c:pt idx="0">
                  <c:v>100</c:v>
                </c:pt>
                <c:pt idx="1">
                  <c:v>103.70492967960878</c:v>
                </c:pt>
                <c:pt idx="2">
                  <c:v>105.7928825149673</c:v>
                </c:pt>
                <c:pt idx="3">
                  <c:v>107.63336913326538</c:v>
                </c:pt>
                <c:pt idx="4">
                  <c:v>109.75931312449771</c:v>
                </c:pt>
                <c:pt idx="5">
                  <c:v>112.83156630877033</c:v>
                </c:pt>
                <c:pt idx="6">
                  <c:v>117.70573095800377</c:v>
                </c:pt>
                <c:pt idx="7">
                  <c:v>121.30289026576453</c:v>
                </c:pt>
                <c:pt idx="8">
                  <c:v>125.48487987405632</c:v>
                </c:pt>
                <c:pt idx="9">
                  <c:v>127.48798509013406</c:v>
                </c:pt>
                <c:pt idx="10">
                  <c:v>131.58373220962673</c:v>
                </c:pt>
                <c:pt idx="11">
                  <c:v>134.86149533631848</c:v>
                </c:pt>
                <c:pt idx="12">
                  <c:v>138.44584909455449</c:v>
                </c:pt>
                <c:pt idx="13">
                  <c:v>146.58497077644739</c:v>
                </c:pt>
                <c:pt idx="14">
                  <c:v>149.77341907698357</c:v>
                </c:pt>
                <c:pt idx="15">
                  <c:v>146.58271982325306</c:v>
                </c:pt>
                <c:pt idx="16">
                  <c:v>146.39590107277425</c:v>
                </c:pt>
                <c:pt idx="17">
                  <c:v>148.21530580899827</c:v>
                </c:pt>
                <c:pt idx="18">
                  <c:v>149.25699124731202</c:v>
                </c:pt>
                <c:pt idx="19">
                  <c:v>149.64506687499846</c:v>
                </c:pt>
                <c:pt idx="20">
                  <c:v>150.74727066938209</c:v>
                </c:pt>
                <c:pt idx="21">
                  <c:v>151.67967282301822</c:v>
                </c:pt>
                <c:pt idx="22">
                  <c:v>154.86687838748102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Lohnstück_Eurostat_nurEWS_U!$AD$37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Arbeitsproduktivität_2010!$A$35:$A$57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Lohnstück_Eurostat_nurEWS_U!$AD$38:$AD$60</c:f>
              <c:numCache>
                <c:formatCode>#,##0.000</c:formatCode>
                <c:ptCount val="23"/>
                <c:pt idx="0">
                  <c:v>100</c:v>
                </c:pt>
                <c:pt idx="1">
                  <c:v>99.748640784718859</c:v>
                </c:pt>
                <c:pt idx="2">
                  <c:v>99.035078203463641</c:v>
                </c:pt>
                <c:pt idx="3">
                  <c:v>99.635356778319817</c:v>
                </c:pt>
                <c:pt idx="4">
                  <c:v>100.36588253896392</c:v>
                </c:pt>
                <c:pt idx="5">
                  <c:v>100.86883942770416</c:v>
                </c:pt>
                <c:pt idx="6">
                  <c:v>102.90855614089567</c:v>
                </c:pt>
                <c:pt idx="7">
                  <c:v>104.62615542321767</c:v>
                </c:pt>
                <c:pt idx="8">
                  <c:v>105.9968134117734</c:v>
                </c:pt>
                <c:pt idx="9">
                  <c:v>106.14213630227329</c:v>
                </c:pt>
                <c:pt idx="10">
                  <c:v>107.10224107245753</c:v>
                </c:pt>
                <c:pt idx="11">
                  <c:v>107.94741206849207</c:v>
                </c:pt>
                <c:pt idx="12">
                  <c:v>108.61441575564952</c:v>
                </c:pt>
                <c:pt idx="13">
                  <c:v>112.65543564344949</c:v>
                </c:pt>
                <c:pt idx="14">
                  <c:v>119.16715433803809</c:v>
                </c:pt>
                <c:pt idx="15">
                  <c:v>118.25106625771053</c:v>
                </c:pt>
                <c:pt idx="16">
                  <c:v>119.04647560623758</c:v>
                </c:pt>
                <c:pt idx="17">
                  <c:v>121.88685745052508</c:v>
                </c:pt>
                <c:pt idx="18">
                  <c:v>124.06111047334979</c:v>
                </c:pt>
                <c:pt idx="19">
                  <c:v>123.83782760807378</c:v>
                </c:pt>
                <c:pt idx="20">
                  <c:v>120.26051704419514</c:v>
                </c:pt>
                <c:pt idx="21">
                  <c:v>121.03091949235572</c:v>
                </c:pt>
                <c:pt idx="22">
                  <c:v>119.875122515325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202232"/>
        <c:axId val="742201840"/>
      </c:lineChart>
      <c:catAx>
        <c:axId val="74220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2201840"/>
        <c:crosses val="autoZero"/>
        <c:auto val="1"/>
        <c:lblAlgn val="ctr"/>
        <c:lblOffset val="100"/>
        <c:noMultiLvlLbl val="0"/>
      </c:catAx>
      <c:valAx>
        <c:axId val="742201840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220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11 EWU/EWS-Länder - auf Basis</a:t>
            </a:r>
            <a:r>
              <a:rPr lang="de-DE" sz="1600" baseline="0">
                <a:solidFill>
                  <a:sysClr val="windowText" lastClr="000000"/>
                </a:solidFill>
              </a:rPr>
              <a:t> von Erwerbspersonen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Lohnstückkosten_Q_OECD!$M$113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Lohnstückkosten_Q_OECD!$M$114:$M$203</c:f>
              <c:numCache>
                <c:formatCode>0.00</c:formatCode>
                <c:ptCount val="90"/>
                <c:pt idx="0">
                  <c:v>100</c:v>
                </c:pt>
                <c:pt idx="1">
                  <c:v>100.13975861703976</c:v>
                </c:pt>
                <c:pt idx="2">
                  <c:v>100.64152899038882</c:v>
                </c:pt>
                <c:pt idx="3">
                  <c:v>100.85484969870336</c:v>
                </c:pt>
                <c:pt idx="4">
                  <c:v>101.31458738249398</c:v>
                </c:pt>
                <c:pt idx="5">
                  <c:v>101.0306200227304</c:v>
                </c:pt>
                <c:pt idx="6">
                  <c:v>100.99426068350498</c:v>
                </c:pt>
                <c:pt idx="7">
                  <c:v>100.75715344296755</c:v>
                </c:pt>
                <c:pt idx="8">
                  <c:v>101.57074222821792</c:v>
                </c:pt>
                <c:pt idx="9">
                  <c:v>101.95085218797318</c:v>
                </c:pt>
                <c:pt idx="10">
                  <c:v>102.24809631599409</c:v>
                </c:pt>
                <c:pt idx="11">
                  <c:v>103.31534801142249</c:v>
                </c:pt>
                <c:pt idx="12">
                  <c:v>102.92077167726521</c:v>
                </c:pt>
                <c:pt idx="13">
                  <c:v>103.60602094520031</c:v>
                </c:pt>
                <c:pt idx="14">
                  <c:v>103.68134708814461</c:v>
                </c:pt>
                <c:pt idx="15">
                  <c:v>104.53466370914948</c:v>
                </c:pt>
                <c:pt idx="16">
                  <c:v>104.24749224595575</c:v>
                </c:pt>
                <c:pt idx="17">
                  <c:v>104.99296680606643</c:v>
                </c:pt>
                <c:pt idx="18">
                  <c:v>105.94808850409004</c:v>
                </c:pt>
                <c:pt idx="19">
                  <c:v>106.52566080010091</c:v>
                </c:pt>
                <c:pt idx="20">
                  <c:v>107.20091028239389</c:v>
                </c:pt>
                <c:pt idx="21">
                  <c:v>108.59716362436585</c:v>
                </c:pt>
                <c:pt idx="22">
                  <c:v>109.68352234025393</c:v>
                </c:pt>
                <c:pt idx="23">
                  <c:v>109.88023020520509</c:v>
                </c:pt>
                <c:pt idx="24">
                  <c:v>110.77043826194712</c:v>
                </c:pt>
                <c:pt idx="25">
                  <c:v>110.99620581263966</c:v>
                </c:pt>
                <c:pt idx="26">
                  <c:v>111.86082565489723</c:v>
                </c:pt>
                <c:pt idx="27">
                  <c:v>112.19671088082836</c:v>
                </c:pt>
                <c:pt idx="28">
                  <c:v>113.36093074322631</c:v>
                </c:pt>
                <c:pt idx="29">
                  <c:v>114.0990336871192</c:v>
                </c:pt>
                <c:pt idx="30">
                  <c:v>114.89029088379094</c:v>
                </c:pt>
                <c:pt idx="31">
                  <c:v>114.30882892197918</c:v>
                </c:pt>
                <c:pt idx="32">
                  <c:v>114.76619777730397</c:v>
                </c:pt>
                <c:pt idx="33">
                  <c:v>115.05425197926382</c:v>
                </c:pt>
                <c:pt idx="34">
                  <c:v>115.44930306530905</c:v>
                </c:pt>
                <c:pt idx="35">
                  <c:v>115.95669535698215</c:v>
                </c:pt>
                <c:pt idx="36">
                  <c:v>116.546269963719</c:v>
                </c:pt>
                <c:pt idx="37">
                  <c:v>117.18097211481553</c:v>
                </c:pt>
                <c:pt idx="38">
                  <c:v>118.301337506458</c:v>
                </c:pt>
                <c:pt idx="39">
                  <c:v>118.99194720108693</c:v>
                </c:pt>
                <c:pt idx="40">
                  <c:v>118.80566190416985</c:v>
                </c:pt>
                <c:pt idx="41">
                  <c:v>119.80634806528987</c:v>
                </c:pt>
                <c:pt idx="42">
                  <c:v>119.91295635748378</c:v>
                </c:pt>
                <c:pt idx="43">
                  <c:v>120.27186386529233</c:v>
                </c:pt>
                <c:pt idx="44">
                  <c:v>120.35573146070709</c:v>
                </c:pt>
                <c:pt idx="45">
                  <c:v>121.16539925099009</c:v>
                </c:pt>
                <c:pt idx="46">
                  <c:v>122.49557022645412</c:v>
                </c:pt>
                <c:pt idx="47">
                  <c:v>123.35747970241474</c:v>
                </c:pt>
                <c:pt idx="48">
                  <c:v>125.45426553648795</c:v>
                </c:pt>
                <c:pt idx="49">
                  <c:v>127.05763129573307</c:v>
                </c:pt>
                <c:pt idx="50">
                  <c:v>128.32277136817606</c:v>
                </c:pt>
                <c:pt idx="51">
                  <c:v>130.83701971089783</c:v>
                </c:pt>
                <c:pt idx="52">
                  <c:v>133.0139424454924</c:v>
                </c:pt>
                <c:pt idx="53">
                  <c:v>132.94721281046441</c:v>
                </c:pt>
                <c:pt idx="54">
                  <c:v>132.60304768685637</c:v>
                </c:pt>
                <c:pt idx="55">
                  <c:v>131.96137329801758</c:v>
                </c:pt>
                <c:pt idx="56">
                  <c:v>130.94912640834971</c:v>
                </c:pt>
                <c:pt idx="57">
                  <c:v>130.55222385398736</c:v>
                </c:pt>
                <c:pt idx="58">
                  <c:v>130.51336610615661</c:v>
                </c:pt>
                <c:pt idx="59">
                  <c:v>130.45412401408962</c:v>
                </c:pt>
                <c:pt idx="60">
                  <c:v>129.93376437926659</c:v>
                </c:pt>
                <c:pt idx="61">
                  <c:v>130.77780885775181</c:v>
                </c:pt>
                <c:pt idx="62">
                  <c:v>131.02809476340755</c:v>
                </c:pt>
                <c:pt idx="63">
                  <c:v>131.81492721145904</c:v>
                </c:pt>
                <c:pt idx="64">
                  <c:v>132.42539109680101</c:v>
                </c:pt>
                <c:pt idx="65">
                  <c:v>132.82931001995732</c:v>
                </c:pt>
                <c:pt idx="66">
                  <c:v>133.49649409630098</c:v>
                </c:pt>
                <c:pt idx="67">
                  <c:v>133.96737751378726</c:v>
                </c:pt>
                <c:pt idx="68">
                  <c:v>135.00919937205902</c:v>
                </c:pt>
                <c:pt idx="69">
                  <c:v>134.44297545408494</c:v>
                </c:pt>
                <c:pt idx="70">
                  <c:v>134.43232954993289</c:v>
                </c:pt>
                <c:pt idx="71">
                  <c:v>135.13183183523526</c:v>
                </c:pt>
                <c:pt idx="72">
                  <c:v>134.76982793980267</c:v>
                </c:pt>
                <c:pt idx="73">
                  <c:v>134.85601506145449</c:v>
                </c:pt>
                <c:pt idx="74">
                  <c:v>135.06642653993623</c:v>
                </c:pt>
                <c:pt idx="75">
                  <c:v>134.71522349670036</c:v>
                </c:pt>
                <c:pt idx="76">
                  <c:v>132.95158003361897</c:v>
                </c:pt>
                <c:pt idx="77">
                  <c:v>133.63956477108104</c:v>
                </c:pt>
                <c:pt idx="78">
                  <c:v>133.84108890214191</c:v>
                </c:pt>
                <c:pt idx="79">
                  <c:v>134.00974113299642</c:v>
                </c:pt>
                <c:pt idx="80">
                  <c:v>134.32080238037986</c:v>
                </c:pt>
                <c:pt idx="81">
                  <c:v>134.24194895165473</c:v>
                </c:pt>
                <c:pt idx="82">
                  <c:v>134.91556980083288</c:v>
                </c:pt>
                <c:pt idx="83">
                  <c:v>134.41441429349231</c:v>
                </c:pt>
                <c:pt idx="84">
                  <c:v>135.18798378461702</c:v>
                </c:pt>
                <c:pt idx="85">
                  <c:v>135.33952776015448</c:v>
                </c:pt>
                <c:pt idx="86">
                  <c:v>135.32222486276066</c:v>
                </c:pt>
                <c:pt idx="87">
                  <c:v>135.61508594394485</c:v>
                </c:pt>
                <c:pt idx="88">
                  <c:v>136.19979570339459</c:v>
                </c:pt>
                <c:pt idx="89">
                  <c:v>137.12280297631406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Lohnstückkosten_Q_OECD!$O$113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Lohnstückkosten_Q_OECD!$O$114:$O$203</c:f>
              <c:numCache>
                <c:formatCode>0.00</c:formatCode>
                <c:ptCount val="90"/>
                <c:pt idx="0">
                  <c:v>100</c:v>
                </c:pt>
                <c:pt idx="1">
                  <c:v>101.13883139460782</c:v>
                </c:pt>
                <c:pt idx="2">
                  <c:v>102.06545832773688</c:v>
                </c:pt>
                <c:pt idx="3">
                  <c:v>102.97397614841964</c:v>
                </c:pt>
                <c:pt idx="4">
                  <c:v>103.6718048644655</c:v>
                </c:pt>
                <c:pt idx="5">
                  <c:v>103.59934120354217</c:v>
                </c:pt>
                <c:pt idx="6">
                  <c:v>103.99563264850977</c:v>
                </c:pt>
                <c:pt idx="7">
                  <c:v>103.84253015222896</c:v>
                </c:pt>
                <c:pt idx="8">
                  <c:v>104.88152737755698</c:v>
                </c:pt>
                <c:pt idx="9">
                  <c:v>105.69367427641153</c:v>
                </c:pt>
                <c:pt idx="10">
                  <c:v>105.95656882080384</c:v>
                </c:pt>
                <c:pt idx="11">
                  <c:v>107.42615649608692</c:v>
                </c:pt>
                <c:pt idx="12">
                  <c:v>106.66777644248596</c:v>
                </c:pt>
                <c:pt idx="13">
                  <c:v>107.99669717791984</c:v>
                </c:pt>
                <c:pt idx="14">
                  <c:v>108.31820411479497</c:v>
                </c:pt>
                <c:pt idx="15">
                  <c:v>109.23654905761416</c:v>
                </c:pt>
                <c:pt idx="16">
                  <c:v>109.40098277757785</c:v>
                </c:pt>
                <c:pt idx="17">
                  <c:v>110.39847146082967</c:v>
                </c:pt>
                <c:pt idx="18">
                  <c:v>111.77168334572382</c:v>
                </c:pt>
                <c:pt idx="19">
                  <c:v>112.75988019505984</c:v>
                </c:pt>
                <c:pt idx="20">
                  <c:v>113.59363857028715</c:v>
                </c:pt>
                <c:pt idx="21">
                  <c:v>115.61975670516044</c:v>
                </c:pt>
                <c:pt idx="22">
                  <c:v>117.14343757970467</c:v>
                </c:pt>
                <c:pt idx="23">
                  <c:v>116.83529408577361</c:v>
                </c:pt>
                <c:pt idx="24">
                  <c:v>118.03956768977021</c:v>
                </c:pt>
                <c:pt idx="25">
                  <c:v>118.74158769990862</c:v>
                </c:pt>
                <c:pt idx="26">
                  <c:v>119.94336130033108</c:v>
                </c:pt>
                <c:pt idx="27">
                  <c:v>120.2869997153327</c:v>
                </c:pt>
                <c:pt idx="28">
                  <c:v>121.93000801398463</c:v>
                </c:pt>
                <c:pt idx="29">
                  <c:v>123.42467471249719</c:v>
                </c:pt>
                <c:pt idx="30">
                  <c:v>124.65112841679355</c:v>
                </c:pt>
                <c:pt idx="31">
                  <c:v>123.57674858696517</c:v>
                </c:pt>
                <c:pt idx="32">
                  <c:v>124.26248898785688</c:v>
                </c:pt>
                <c:pt idx="33">
                  <c:v>124.81762094346674</c:v>
                </c:pt>
                <c:pt idx="34">
                  <c:v>125.63295700759372</c:v>
                </c:pt>
                <c:pt idx="35">
                  <c:v>126.34732636050333</c:v>
                </c:pt>
                <c:pt idx="36">
                  <c:v>127.22994351226264</c:v>
                </c:pt>
                <c:pt idx="37">
                  <c:v>128.10900977381218</c:v>
                </c:pt>
                <c:pt idx="38">
                  <c:v>130.38164890912847</c:v>
                </c:pt>
                <c:pt idx="39">
                  <c:v>131.37551667718606</c:v>
                </c:pt>
                <c:pt idx="40">
                  <c:v>131.27971474038387</c:v>
                </c:pt>
                <c:pt idx="41">
                  <c:v>132.73399958259623</c:v>
                </c:pt>
                <c:pt idx="42">
                  <c:v>132.59131496865285</c:v>
                </c:pt>
                <c:pt idx="43">
                  <c:v>133.54516176033434</c:v>
                </c:pt>
                <c:pt idx="44">
                  <c:v>133.47741184895202</c:v>
                </c:pt>
                <c:pt idx="45">
                  <c:v>135.18444877449997</c:v>
                </c:pt>
                <c:pt idx="46">
                  <c:v>137.96901610303311</c:v>
                </c:pt>
                <c:pt idx="47">
                  <c:v>138.69639316281064</c:v>
                </c:pt>
                <c:pt idx="48">
                  <c:v>141.73387307523967</c:v>
                </c:pt>
                <c:pt idx="49">
                  <c:v>143.58158635799836</c:v>
                </c:pt>
                <c:pt idx="50">
                  <c:v>144.64964640850386</c:v>
                </c:pt>
                <c:pt idx="51">
                  <c:v>147.22981722975942</c:v>
                </c:pt>
                <c:pt idx="52">
                  <c:v>147.76741323891011</c:v>
                </c:pt>
                <c:pt idx="53">
                  <c:v>147.34814152868674</c:v>
                </c:pt>
                <c:pt idx="54">
                  <c:v>147.00629625569525</c:v>
                </c:pt>
                <c:pt idx="55">
                  <c:v>145.89782150613465</c:v>
                </c:pt>
                <c:pt idx="56">
                  <c:v>143.91643766729172</c:v>
                </c:pt>
                <c:pt idx="57">
                  <c:v>143.76946092390352</c:v>
                </c:pt>
                <c:pt idx="58">
                  <c:v>143.50921560550626</c:v>
                </c:pt>
                <c:pt idx="59">
                  <c:v>143.2301101197643</c:v>
                </c:pt>
                <c:pt idx="60">
                  <c:v>142.43077129797609</c:v>
                </c:pt>
                <c:pt idx="61">
                  <c:v>143.31098868302126</c:v>
                </c:pt>
                <c:pt idx="62">
                  <c:v>143.17455925643591</c:v>
                </c:pt>
                <c:pt idx="63">
                  <c:v>144.07387239058815</c:v>
                </c:pt>
                <c:pt idx="64">
                  <c:v>144.68420940728237</c:v>
                </c:pt>
                <c:pt idx="65">
                  <c:v>144.4546558975328</c:v>
                </c:pt>
                <c:pt idx="66">
                  <c:v>145.01581774697434</c:v>
                </c:pt>
                <c:pt idx="67">
                  <c:v>145.6241198408222</c:v>
                </c:pt>
                <c:pt idx="68">
                  <c:v>146.3967361462357</c:v>
                </c:pt>
                <c:pt idx="69">
                  <c:v>145.25466105654135</c:v>
                </c:pt>
                <c:pt idx="70">
                  <c:v>145.13637363821036</c:v>
                </c:pt>
                <c:pt idx="71">
                  <c:v>147.04536225568131</c:v>
                </c:pt>
                <c:pt idx="72">
                  <c:v>146.09266748877633</c:v>
                </c:pt>
                <c:pt idx="73">
                  <c:v>146.8994006862643</c:v>
                </c:pt>
                <c:pt idx="74">
                  <c:v>146.58565855226274</c:v>
                </c:pt>
                <c:pt idx="75">
                  <c:v>145.38237442092736</c:v>
                </c:pt>
                <c:pt idx="76">
                  <c:v>146.46225992236148</c:v>
                </c:pt>
                <c:pt idx="77">
                  <c:v>147.13026273202641</c:v>
                </c:pt>
                <c:pt idx="78">
                  <c:v>147.65836676123669</c:v>
                </c:pt>
                <c:pt idx="79">
                  <c:v>147.27361612514534</c:v>
                </c:pt>
                <c:pt idx="80">
                  <c:v>148.22751035801008</c:v>
                </c:pt>
                <c:pt idx="81">
                  <c:v>147.11370674236144</c:v>
                </c:pt>
                <c:pt idx="82">
                  <c:v>147.32859612993792</c:v>
                </c:pt>
                <c:pt idx="83">
                  <c:v>149.28507075430412</c:v>
                </c:pt>
                <c:pt idx="84">
                  <c:v>149.89054883604078</c:v>
                </c:pt>
                <c:pt idx="85">
                  <c:v>150.81475692261017</c:v>
                </c:pt>
                <c:pt idx="86">
                  <c:v>151.47458059852067</c:v>
                </c:pt>
                <c:pt idx="87">
                  <c:v>151.72633122617478</c:v>
                </c:pt>
                <c:pt idx="88">
                  <c:v>151.74372224826533</c:v>
                </c:pt>
                <c:pt idx="89">
                  <c:v>153.68938655358571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Lohnstückkosten_Q_OECD!$P$113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Lohnstückkosten_Q_OECD!$P$114:$P$203</c:f>
              <c:numCache>
                <c:formatCode>0.00</c:formatCode>
                <c:ptCount val="90"/>
                <c:pt idx="0">
                  <c:v>100</c:v>
                </c:pt>
                <c:pt idx="1">
                  <c:v>99.140685839471701</c:v>
                </c:pt>
                <c:pt idx="2">
                  <c:v>99.217599653040764</c:v>
                </c:pt>
                <c:pt idx="3">
                  <c:v>98.735723248987085</c:v>
                </c:pt>
                <c:pt idx="4">
                  <c:v>98.957369900522465</c:v>
                </c:pt>
                <c:pt idx="5">
                  <c:v>98.461898841918639</c:v>
                </c:pt>
                <c:pt idx="6">
                  <c:v>97.992888718500183</c:v>
                </c:pt>
                <c:pt idx="7">
                  <c:v>97.671776733706139</c:v>
                </c:pt>
                <c:pt idx="8">
                  <c:v>98.25995707887887</c:v>
                </c:pt>
                <c:pt idx="9">
                  <c:v>98.208030099534838</c:v>
                </c:pt>
                <c:pt idx="10">
                  <c:v>98.539623811184342</c:v>
                </c:pt>
                <c:pt idx="11">
                  <c:v>99.204539526758055</c:v>
                </c:pt>
                <c:pt idx="12">
                  <c:v>99.173766912044456</c:v>
                </c:pt>
                <c:pt idx="13">
                  <c:v>99.215344712480785</c:v>
                </c:pt>
                <c:pt idx="14">
                  <c:v>99.044490061494244</c:v>
                </c:pt>
                <c:pt idx="15">
                  <c:v>99.832778360684813</c:v>
                </c:pt>
                <c:pt idx="16">
                  <c:v>99.094001714333658</c:v>
                </c:pt>
                <c:pt idx="17">
                  <c:v>99.5874621513032</c:v>
                </c:pt>
                <c:pt idx="18">
                  <c:v>100.12449366245626</c:v>
                </c:pt>
                <c:pt idx="19">
                  <c:v>100.29144140514198</c:v>
                </c:pt>
                <c:pt idx="20">
                  <c:v>100.80818199450063</c:v>
                </c:pt>
                <c:pt idx="21">
                  <c:v>101.57457054357126</c:v>
                </c:pt>
                <c:pt idx="22">
                  <c:v>102.22360710080319</c:v>
                </c:pt>
                <c:pt idx="23">
                  <c:v>102.92516632463658</c:v>
                </c:pt>
                <c:pt idx="24">
                  <c:v>103.50130883412403</c:v>
                </c:pt>
                <c:pt idx="25">
                  <c:v>103.2508239253707</c:v>
                </c:pt>
                <c:pt idx="26">
                  <c:v>103.77829000946338</c:v>
                </c:pt>
                <c:pt idx="27">
                  <c:v>104.10642204632403</c:v>
                </c:pt>
                <c:pt idx="28">
                  <c:v>104.79185347246798</c:v>
                </c:pt>
                <c:pt idx="29">
                  <c:v>104.77339266174121</c:v>
                </c:pt>
                <c:pt idx="30">
                  <c:v>105.12945335078832</c:v>
                </c:pt>
                <c:pt idx="31">
                  <c:v>105.0409092569932</c:v>
                </c:pt>
                <c:pt idx="32">
                  <c:v>105.26990656675106</c:v>
                </c:pt>
                <c:pt idx="33">
                  <c:v>105.29088301506091</c:v>
                </c:pt>
                <c:pt idx="34">
                  <c:v>105.26564912302439</c:v>
                </c:pt>
                <c:pt idx="35">
                  <c:v>105.56606435346097</c:v>
                </c:pt>
                <c:pt idx="36">
                  <c:v>105.86259641517536</c:v>
                </c:pt>
                <c:pt idx="37">
                  <c:v>106.25293445581889</c:v>
                </c:pt>
                <c:pt idx="38">
                  <c:v>106.22102610378752</c:v>
                </c:pt>
                <c:pt idx="39">
                  <c:v>106.60837772498782</c:v>
                </c:pt>
                <c:pt idx="40">
                  <c:v>106.33160906795584</c:v>
                </c:pt>
                <c:pt idx="41">
                  <c:v>106.87869654798351</c:v>
                </c:pt>
                <c:pt idx="42">
                  <c:v>107.23459774631471</c:v>
                </c:pt>
                <c:pt idx="43">
                  <c:v>106.99856597025034</c:v>
                </c:pt>
                <c:pt idx="44">
                  <c:v>107.23405107246217</c:v>
                </c:pt>
                <c:pt idx="45">
                  <c:v>107.14634972748021</c:v>
                </c:pt>
                <c:pt idx="46">
                  <c:v>107.02212434987511</c:v>
                </c:pt>
                <c:pt idx="47">
                  <c:v>108.01856624201884</c:v>
                </c:pt>
                <c:pt idx="48">
                  <c:v>109.17465799773625</c:v>
                </c:pt>
                <c:pt idx="49">
                  <c:v>110.53367623346779</c:v>
                </c:pt>
                <c:pt idx="50">
                  <c:v>111.99589632784827</c:v>
                </c:pt>
                <c:pt idx="51">
                  <c:v>114.44422219203625</c:v>
                </c:pt>
                <c:pt idx="52">
                  <c:v>118.26047165207468</c:v>
                </c:pt>
                <c:pt idx="53">
                  <c:v>118.54628409224208</c:v>
                </c:pt>
                <c:pt idx="54">
                  <c:v>118.19979911801749</c:v>
                </c:pt>
                <c:pt idx="55">
                  <c:v>118.02492508990052</c:v>
                </c:pt>
                <c:pt idx="56">
                  <c:v>117.98181514940771</c:v>
                </c:pt>
                <c:pt idx="57">
                  <c:v>117.33498678407121</c:v>
                </c:pt>
                <c:pt idx="58">
                  <c:v>117.51751660680695</c:v>
                </c:pt>
                <c:pt idx="59">
                  <c:v>117.67813790841493</c:v>
                </c:pt>
                <c:pt idx="60">
                  <c:v>117.43675746055709</c:v>
                </c:pt>
                <c:pt idx="61">
                  <c:v>118.24462903248235</c:v>
                </c:pt>
                <c:pt idx="62">
                  <c:v>118.88163027037919</c:v>
                </c:pt>
                <c:pt idx="63">
                  <c:v>119.55598203232991</c:v>
                </c:pt>
                <c:pt idx="64">
                  <c:v>120.16657278631963</c:v>
                </c:pt>
                <c:pt idx="65">
                  <c:v>121.20396414238184</c:v>
                </c:pt>
                <c:pt idx="66">
                  <c:v>121.97717044562762</c:v>
                </c:pt>
                <c:pt idx="67">
                  <c:v>122.31063518675229</c:v>
                </c:pt>
                <c:pt idx="68">
                  <c:v>123.62166259788233</c:v>
                </c:pt>
                <c:pt idx="69">
                  <c:v>123.63128985162854</c:v>
                </c:pt>
                <c:pt idx="70">
                  <c:v>123.72828546165542</c:v>
                </c:pt>
                <c:pt idx="71">
                  <c:v>123.21830141478921</c:v>
                </c:pt>
                <c:pt idx="72">
                  <c:v>123.44698839082899</c:v>
                </c:pt>
                <c:pt idx="73">
                  <c:v>122.81262943664467</c:v>
                </c:pt>
                <c:pt idx="74">
                  <c:v>123.54719452760973</c:v>
                </c:pt>
                <c:pt idx="75">
                  <c:v>124.04807257247336</c:v>
                </c:pt>
                <c:pt idx="76">
                  <c:v>119.44090014487645</c:v>
                </c:pt>
                <c:pt idx="77">
                  <c:v>120.14886681013566</c:v>
                </c:pt>
                <c:pt idx="78">
                  <c:v>120.02381104304712</c:v>
                </c:pt>
                <c:pt idx="79">
                  <c:v>120.74586614084751</c:v>
                </c:pt>
                <c:pt idx="80">
                  <c:v>120.41409440274963</c:v>
                </c:pt>
                <c:pt idx="81">
                  <c:v>121.37019116094804</c:v>
                </c:pt>
                <c:pt idx="82">
                  <c:v>122.50254347172785</c:v>
                </c:pt>
                <c:pt idx="83">
                  <c:v>119.5437578326805</c:v>
                </c:pt>
                <c:pt idx="84">
                  <c:v>120.48541873319326</c:v>
                </c:pt>
                <c:pt idx="85">
                  <c:v>119.86429859769879</c:v>
                </c:pt>
                <c:pt idx="86">
                  <c:v>119.16986912700065</c:v>
                </c:pt>
                <c:pt idx="87">
                  <c:v>119.5038406617149</c:v>
                </c:pt>
                <c:pt idx="88">
                  <c:v>120.65586915852384</c:v>
                </c:pt>
                <c:pt idx="89">
                  <c:v>120.5562193990424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356032"/>
        <c:axId val="828356424"/>
      </c:lineChart>
      <c:catAx>
        <c:axId val="8283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8356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2835642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83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9 Länder der Vergleichsgruppe - auf Basis</a:t>
            </a:r>
            <a:r>
              <a:rPr lang="de-DE" sz="1600" baseline="0">
                <a:solidFill>
                  <a:sysClr val="windowText" lastClr="000000"/>
                </a:solidFill>
              </a:rPr>
              <a:t> von Erwerbspersonen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Lohnstückkosten_Q_OECD!$AB$113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Lohnstückkosten_Q_OECD!$AB$114:$AB$203</c:f>
              <c:numCache>
                <c:formatCode>#,##0.0</c:formatCode>
                <c:ptCount val="90"/>
                <c:pt idx="0">
                  <c:v>100</c:v>
                </c:pt>
                <c:pt idx="1">
                  <c:v>100.8156201583558</c:v>
                </c:pt>
                <c:pt idx="2">
                  <c:v>101.71785558868656</c:v>
                </c:pt>
                <c:pt idx="3">
                  <c:v>102.39396494870311</c:v>
                </c:pt>
                <c:pt idx="4">
                  <c:v>103.19880632762873</c:v>
                </c:pt>
                <c:pt idx="5">
                  <c:v>103.45274122705258</c:v>
                </c:pt>
                <c:pt idx="6">
                  <c:v>104.16033962672205</c:v>
                </c:pt>
                <c:pt idx="7">
                  <c:v>103.8170562494186</c:v>
                </c:pt>
                <c:pt idx="8">
                  <c:v>104.89568163377866</c:v>
                </c:pt>
                <c:pt idx="9">
                  <c:v>105.68307078112301</c:v>
                </c:pt>
                <c:pt idx="10">
                  <c:v>105.59712501876044</c:v>
                </c:pt>
                <c:pt idx="11">
                  <c:v>105.8899089179004</c:v>
                </c:pt>
                <c:pt idx="12">
                  <c:v>106.93462427260734</c:v>
                </c:pt>
                <c:pt idx="13">
                  <c:v>107.05621078779411</c:v>
                </c:pt>
                <c:pt idx="14">
                  <c:v>106.84697494371977</c:v>
                </c:pt>
                <c:pt idx="15">
                  <c:v>107.60972678594423</c:v>
                </c:pt>
                <c:pt idx="16">
                  <c:v>108.12614585111788</c:v>
                </c:pt>
                <c:pt idx="17">
                  <c:v>108.50030144276462</c:v>
                </c:pt>
                <c:pt idx="18">
                  <c:v>109.34120768456539</c:v>
                </c:pt>
                <c:pt idx="19">
                  <c:v>110.20588842045134</c:v>
                </c:pt>
                <c:pt idx="20">
                  <c:v>111.31820642300744</c:v>
                </c:pt>
                <c:pt idx="21">
                  <c:v>112.13421053357612</c:v>
                </c:pt>
                <c:pt idx="22">
                  <c:v>111.89599542854064</c:v>
                </c:pt>
                <c:pt idx="23">
                  <c:v>112.25745088584713</c:v>
                </c:pt>
                <c:pt idx="24">
                  <c:v>112.80119975716009</c:v>
                </c:pt>
                <c:pt idx="25">
                  <c:v>112.97223794415703</c:v>
                </c:pt>
                <c:pt idx="26">
                  <c:v>113.62696711941538</c:v>
                </c:pt>
                <c:pt idx="27">
                  <c:v>113.80498147974001</c:v>
                </c:pt>
                <c:pt idx="28">
                  <c:v>114.29969252886485</c:v>
                </c:pt>
                <c:pt idx="29">
                  <c:v>114.50471204254093</c:v>
                </c:pt>
                <c:pt idx="30">
                  <c:v>114.47943431600928</c:v>
                </c:pt>
                <c:pt idx="31">
                  <c:v>114.38433612439786</c:v>
                </c:pt>
                <c:pt idx="32">
                  <c:v>114.12889428736338</c:v>
                </c:pt>
                <c:pt idx="33">
                  <c:v>114.78129484719173</c:v>
                </c:pt>
                <c:pt idx="34">
                  <c:v>115.72861361782995</c:v>
                </c:pt>
                <c:pt idx="35">
                  <c:v>116.70163757309732</c:v>
                </c:pt>
                <c:pt idx="36">
                  <c:v>117.05291681301635</c:v>
                </c:pt>
                <c:pt idx="37">
                  <c:v>117.33574879745109</c:v>
                </c:pt>
                <c:pt idx="38">
                  <c:v>117.92126767108851</c:v>
                </c:pt>
                <c:pt idx="39">
                  <c:v>118.42336294267687</c:v>
                </c:pt>
                <c:pt idx="40">
                  <c:v>119.52393176702796</c:v>
                </c:pt>
                <c:pt idx="41">
                  <c:v>120.49010088261814</c:v>
                </c:pt>
                <c:pt idx="42">
                  <c:v>121.44416870209706</c:v>
                </c:pt>
                <c:pt idx="43">
                  <c:v>122.52307356950708</c:v>
                </c:pt>
                <c:pt idx="44">
                  <c:v>123.52596265206522</c:v>
                </c:pt>
                <c:pt idx="45">
                  <c:v>124.36504896368933</c:v>
                </c:pt>
                <c:pt idx="46">
                  <c:v>124.8443786729073</c:v>
                </c:pt>
                <c:pt idx="47">
                  <c:v>126.12901069675675</c:v>
                </c:pt>
                <c:pt idx="48">
                  <c:v>127.32287555806344</c:v>
                </c:pt>
                <c:pt idx="49">
                  <c:v>128.57211207051313</c:v>
                </c:pt>
                <c:pt idx="50">
                  <c:v>129.20730133285392</c:v>
                </c:pt>
                <c:pt idx="51">
                  <c:v>131.05851908186008</c:v>
                </c:pt>
                <c:pt idx="52">
                  <c:v>131.23364572155438</c:v>
                </c:pt>
                <c:pt idx="53">
                  <c:v>130.41853795903359</c:v>
                </c:pt>
                <c:pt idx="54">
                  <c:v>130.63207243852855</c:v>
                </c:pt>
                <c:pt idx="55">
                  <c:v>130.98786089231436</c:v>
                </c:pt>
                <c:pt idx="56">
                  <c:v>130.45882897804304</c:v>
                </c:pt>
                <c:pt idx="57">
                  <c:v>130.87218759880835</c:v>
                </c:pt>
                <c:pt idx="58">
                  <c:v>132.32439318549524</c:v>
                </c:pt>
                <c:pt idx="59">
                  <c:v>132.71379410196494</c:v>
                </c:pt>
                <c:pt idx="60">
                  <c:v>133.9832934317875</c:v>
                </c:pt>
                <c:pt idx="61">
                  <c:v>134.80595775655073</c:v>
                </c:pt>
                <c:pt idx="62">
                  <c:v>134.90357240288304</c:v>
                </c:pt>
                <c:pt idx="63">
                  <c:v>135.76553417814526</c:v>
                </c:pt>
                <c:pt idx="64">
                  <c:v>137.20255104289345</c:v>
                </c:pt>
                <c:pt idx="65">
                  <c:v>138.10269162386328</c:v>
                </c:pt>
                <c:pt idx="66">
                  <c:v>138.76139394316954</c:v>
                </c:pt>
                <c:pt idx="67">
                  <c:v>140.2738169471269</c:v>
                </c:pt>
                <c:pt idx="68">
                  <c:v>139.7414355920433</c:v>
                </c:pt>
                <c:pt idx="69">
                  <c:v>140.58946326032313</c:v>
                </c:pt>
                <c:pt idx="70">
                  <c:v>140.38574417058589</c:v>
                </c:pt>
                <c:pt idx="71">
                  <c:v>140.97634212749657</c:v>
                </c:pt>
                <c:pt idx="72">
                  <c:v>141.78808092509041</c:v>
                </c:pt>
                <c:pt idx="73">
                  <c:v>142.06829855459125</c:v>
                </c:pt>
                <c:pt idx="74">
                  <c:v>142.62465797663563</c:v>
                </c:pt>
                <c:pt idx="75">
                  <c:v>142.39624773265916</c:v>
                </c:pt>
                <c:pt idx="76">
                  <c:v>143.28836669710429</c:v>
                </c:pt>
                <c:pt idx="77">
                  <c:v>143.84592479101948</c:v>
                </c:pt>
                <c:pt idx="78">
                  <c:v>143.4546651457218</c:v>
                </c:pt>
                <c:pt idx="79">
                  <c:v>144.52952242464505</c:v>
                </c:pt>
                <c:pt idx="80">
                  <c:v>144.77433388985352</c:v>
                </c:pt>
                <c:pt idx="81">
                  <c:v>145.40465548019978</c:v>
                </c:pt>
                <c:pt idx="82">
                  <c:v>146.39592436848605</c:v>
                </c:pt>
                <c:pt idx="83">
                  <c:v>146.31181582904981</c:v>
                </c:pt>
                <c:pt idx="84">
                  <c:v>146.90308839531659</c:v>
                </c:pt>
                <c:pt idx="85">
                  <c:v>147.15723837125219</c:v>
                </c:pt>
                <c:pt idx="86">
                  <c:v>147.91767615677705</c:v>
                </c:pt>
                <c:pt idx="87">
                  <c:v>148.88170844060218</c:v>
                </c:pt>
                <c:pt idx="88">
                  <c:v>150.2843235024217</c:v>
                </c:pt>
                <c:pt idx="89">
                  <c:v>151.25923736975096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Lohnstückkosten_Q_OECD!$AD$113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Lohnstückkosten_Q_OECD!$AD$114:$AD$203</c:f>
              <c:numCache>
                <c:formatCode>#,##0.000</c:formatCode>
                <c:ptCount val="90"/>
                <c:pt idx="0">
                  <c:v>100</c:v>
                </c:pt>
                <c:pt idx="1">
                  <c:v>102.03467528156061</c:v>
                </c:pt>
                <c:pt idx="2">
                  <c:v>103.5706513898611</c:v>
                </c:pt>
                <c:pt idx="3">
                  <c:v>104.46780177844258</c:v>
                </c:pt>
                <c:pt idx="4">
                  <c:v>105.86740825999972</c:v>
                </c:pt>
                <c:pt idx="5">
                  <c:v>106.10026021919568</c:v>
                </c:pt>
                <c:pt idx="6">
                  <c:v>107.92367198023823</c:v>
                </c:pt>
                <c:pt idx="7">
                  <c:v>107.87918784928232</c:v>
                </c:pt>
                <c:pt idx="8">
                  <c:v>110.00417458062849</c:v>
                </c:pt>
                <c:pt idx="9">
                  <c:v>111.19787824196251</c:v>
                </c:pt>
                <c:pt idx="10">
                  <c:v>111.88086044076641</c:v>
                </c:pt>
                <c:pt idx="11">
                  <c:v>113.18725289900983</c:v>
                </c:pt>
                <c:pt idx="12">
                  <c:v>114.722004169502</c:v>
                </c:pt>
                <c:pt idx="13">
                  <c:v>114.76965480342758</c:v>
                </c:pt>
                <c:pt idx="14">
                  <c:v>114.74788219154421</c:v>
                </c:pt>
                <c:pt idx="15">
                  <c:v>116.23987270623424</c:v>
                </c:pt>
                <c:pt idx="16">
                  <c:v>116.48218935453161</c:v>
                </c:pt>
                <c:pt idx="17">
                  <c:v>116.94853954956234</c:v>
                </c:pt>
                <c:pt idx="18">
                  <c:v>117.55102155403755</c:v>
                </c:pt>
                <c:pt idx="19">
                  <c:v>119.02965023378158</c:v>
                </c:pt>
                <c:pt idx="20">
                  <c:v>120.40511827747896</c:v>
                </c:pt>
                <c:pt idx="21">
                  <c:v>123.0962991714246</c:v>
                </c:pt>
                <c:pt idx="22">
                  <c:v>121.76825871292947</c:v>
                </c:pt>
                <c:pt idx="23">
                  <c:v>123.0335148089645</c:v>
                </c:pt>
                <c:pt idx="24">
                  <c:v>123.60610145262321</c:v>
                </c:pt>
                <c:pt idx="25">
                  <c:v>124.77562368971894</c:v>
                </c:pt>
                <c:pt idx="26">
                  <c:v>125.92081978767645</c:v>
                </c:pt>
                <c:pt idx="27">
                  <c:v>126.08209966373617</c:v>
                </c:pt>
                <c:pt idx="28">
                  <c:v>126.05585467970059</c:v>
                </c:pt>
                <c:pt idx="29">
                  <c:v>126.4275445456542</c:v>
                </c:pt>
                <c:pt idx="30">
                  <c:v>127.1054463775647</c:v>
                </c:pt>
                <c:pt idx="31">
                  <c:v>126.87934957325393</c:v>
                </c:pt>
                <c:pt idx="32">
                  <c:v>126.62509763528742</c:v>
                </c:pt>
                <c:pt idx="33">
                  <c:v>126.95276028308564</c:v>
                </c:pt>
                <c:pt idx="34">
                  <c:v>128.67819552733087</c:v>
                </c:pt>
                <c:pt idx="35">
                  <c:v>130.15536886007888</c:v>
                </c:pt>
                <c:pt idx="36">
                  <c:v>130.36531411200059</c:v>
                </c:pt>
                <c:pt idx="37">
                  <c:v>131.15934902303528</c:v>
                </c:pt>
                <c:pt idx="38">
                  <c:v>131.90731361015787</c:v>
                </c:pt>
                <c:pt idx="39">
                  <c:v>132.63610744242794</c:v>
                </c:pt>
                <c:pt idx="40">
                  <c:v>134.67359989547106</c:v>
                </c:pt>
                <c:pt idx="41">
                  <c:v>136.32435170549846</c:v>
                </c:pt>
                <c:pt idx="42">
                  <c:v>137.62995250936228</c:v>
                </c:pt>
                <c:pt idx="43">
                  <c:v>139.26439011590892</c:v>
                </c:pt>
                <c:pt idx="44">
                  <c:v>141.12789380922786</c:v>
                </c:pt>
                <c:pt idx="45">
                  <c:v>142.52125230586768</c:v>
                </c:pt>
                <c:pt idx="46">
                  <c:v>143.42087807229331</c:v>
                </c:pt>
                <c:pt idx="47">
                  <c:v>145.00033676371316</c:v>
                </c:pt>
                <c:pt idx="48">
                  <c:v>147.26182792451203</c:v>
                </c:pt>
                <c:pt idx="49">
                  <c:v>149.48521981860137</c:v>
                </c:pt>
                <c:pt idx="50">
                  <c:v>150.86097318368502</c:v>
                </c:pt>
                <c:pt idx="51">
                  <c:v>152.63594876527884</c:v>
                </c:pt>
                <c:pt idx="52">
                  <c:v>151.88948165158752</c:v>
                </c:pt>
                <c:pt idx="53">
                  <c:v>152.6810837745559</c:v>
                </c:pt>
                <c:pt idx="54">
                  <c:v>153.63547225606078</c:v>
                </c:pt>
                <c:pt idx="55">
                  <c:v>154.92426595922009</c:v>
                </c:pt>
                <c:pt idx="56">
                  <c:v>153.44512347870241</c:v>
                </c:pt>
                <c:pt idx="57">
                  <c:v>154.82766951631152</c:v>
                </c:pt>
                <c:pt idx="58">
                  <c:v>158.35286506819401</c:v>
                </c:pt>
                <c:pt idx="59">
                  <c:v>158.4874409853951</c:v>
                </c:pt>
                <c:pt idx="60">
                  <c:v>160.44857324609822</c:v>
                </c:pt>
                <c:pt idx="61">
                  <c:v>161.56620459117173</c:v>
                </c:pt>
                <c:pt idx="62">
                  <c:v>162.47981322105531</c:v>
                </c:pt>
                <c:pt idx="63">
                  <c:v>163.63620798817345</c:v>
                </c:pt>
                <c:pt idx="64">
                  <c:v>165.49473901212374</c:v>
                </c:pt>
                <c:pt idx="65">
                  <c:v>166.72169568803233</c:v>
                </c:pt>
                <c:pt idx="66">
                  <c:v>168.06575024412382</c:v>
                </c:pt>
                <c:pt idx="67">
                  <c:v>170.21055593751203</c:v>
                </c:pt>
                <c:pt idx="68">
                  <c:v>170.52688995742767</c:v>
                </c:pt>
                <c:pt idx="69">
                  <c:v>171.76361383007156</c:v>
                </c:pt>
                <c:pt idx="70">
                  <c:v>171.65752825050475</c:v>
                </c:pt>
                <c:pt idx="71">
                  <c:v>172.69517031205325</c:v>
                </c:pt>
                <c:pt idx="72">
                  <c:v>173.86182794424042</c:v>
                </c:pt>
                <c:pt idx="73">
                  <c:v>173.88872567922419</c:v>
                </c:pt>
                <c:pt idx="74">
                  <c:v>174.72922727060867</c:v>
                </c:pt>
                <c:pt idx="75">
                  <c:v>174.31728859881721</c:v>
                </c:pt>
                <c:pt idx="76">
                  <c:v>176.11616400683479</c:v>
                </c:pt>
                <c:pt idx="77">
                  <c:v>176.7394733543438</c:v>
                </c:pt>
                <c:pt idx="78">
                  <c:v>175.75515633287847</c:v>
                </c:pt>
                <c:pt idx="79">
                  <c:v>177.61213278415022</c:v>
                </c:pt>
                <c:pt idx="80">
                  <c:v>177.34092642697391</c:v>
                </c:pt>
                <c:pt idx="81">
                  <c:v>178.25125692903643</c:v>
                </c:pt>
                <c:pt idx="82">
                  <c:v>179.71608824390779</c:v>
                </c:pt>
                <c:pt idx="83">
                  <c:v>178.81633922633958</c:v>
                </c:pt>
                <c:pt idx="84">
                  <c:v>179.9063327066261</c:v>
                </c:pt>
                <c:pt idx="85">
                  <c:v>180.2214919936286</c:v>
                </c:pt>
                <c:pt idx="86">
                  <c:v>181.41163524789243</c:v>
                </c:pt>
                <c:pt idx="87">
                  <c:v>182.63523176712906</c:v>
                </c:pt>
                <c:pt idx="88">
                  <c:v>184.03580350893174</c:v>
                </c:pt>
                <c:pt idx="89">
                  <c:v>189.34571079269256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Lohnstückkosten_Q_OECD!$AE$113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Lohnstückkosten_Q_OECD!$AE$114:$AE$203</c:f>
              <c:numCache>
                <c:formatCode>#,##0.000</c:formatCode>
                <c:ptCount val="90"/>
                <c:pt idx="0">
                  <c:v>100</c:v>
                </c:pt>
                <c:pt idx="1">
                  <c:v>99.596565035150988</c:v>
                </c:pt>
                <c:pt idx="2">
                  <c:v>99.865059787512024</c:v>
                </c:pt>
                <c:pt idx="3">
                  <c:v>100.32012811896365</c:v>
                </c:pt>
                <c:pt idx="4">
                  <c:v>100.53020439525774</c:v>
                </c:pt>
                <c:pt idx="5">
                  <c:v>100.80522223490949</c:v>
                </c:pt>
                <c:pt idx="6">
                  <c:v>100.39700727320587</c:v>
                </c:pt>
                <c:pt idx="7">
                  <c:v>99.75492464955488</c:v>
                </c:pt>
                <c:pt idx="8">
                  <c:v>99.787188686928843</c:v>
                </c:pt>
                <c:pt idx="9">
                  <c:v>100.1682633202835</c:v>
                </c:pt>
                <c:pt idx="10">
                  <c:v>99.313389596754462</c:v>
                </c:pt>
                <c:pt idx="11">
                  <c:v>98.592564936790964</c:v>
                </c:pt>
                <c:pt idx="12">
                  <c:v>99.147244375712674</c:v>
                </c:pt>
                <c:pt idx="13">
                  <c:v>99.342766772160644</c:v>
                </c:pt>
                <c:pt idx="14">
                  <c:v>98.946067695895337</c:v>
                </c:pt>
                <c:pt idx="15">
                  <c:v>98.979580865654228</c:v>
                </c:pt>
                <c:pt idx="16">
                  <c:v>99.770102347704153</c:v>
                </c:pt>
                <c:pt idx="17">
                  <c:v>100.05206333596691</c:v>
                </c:pt>
                <c:pt idx="18">
                  <c:v>101.13139381509323</c:v>
                </c:pt>
                <c:pt idx="19">
                  <c:v>101.38212660712111</c:v>
                </c:pt>
                <c:pt idx="20">
                  <c:v>102.23129456853592</c:v>
                </c:pt>
                <c:pt idx="21">
                  <c:v>101.17212189572764</c:v>
                </c:pt>
                <c:pt idx="22">
                  <c:v>102.02373214415182</c:v>
                </c:pt>
                <c:pt idx="23">
                  <c:v>101.48138696272977</c:v>
                </c:pt>
                <c:pt idx="24">
                  <c:v>101.99629806169698</c:v>
                </c:pt>
                <c:pt idx="25">
                  <c:v>101.16885219859512</c:v>
                </c:pt>
                <c:pt idx="26">
                  <c:v>101.33311445115432</c:v>
                </c:pt>
                <c:pt idx="27">
                  <c:v>101.52786329574384</c:v>
                </c:pt>
                <c:pt idx="28">
                  <c:v>102.54353037802912</c:v>
                </c:pt>
                <c:pt idx="29">
                  <c:v>102.58187953942766</c:v>
                </c:pt>
                <c:pt idx="30">
                  <c:v>101.85342225445385</c:v>
                </c:pt>
                <c:pt idx="31">
                  <c:v>101.88932267554179</c:v>
                </c:pt>
                <c:pt idx="32">
                  <c:v>101.63269093943934</c:v>
                </c:pt>
                <c:pt idx="33">
                  <c:v>102.60982941129782</c:v>
                </c:pt>
                <c:pt idx="34">
                  <c:v>102.77903170832903</c:v>
                </c:pt>
                <c:pt idx="35">
                  <c:v>103.24790628611574</c:v>
                </c:pt>
                <c:pt idx="36">
                  <c:v>103.7405195140321</c:v>
                </c:pt>
                <c:pt idx="37">
                  <c:v>103.5121485718669</c:v>
                </c:pt>
                <c:pt idx="38">
                  <c:v>103.93522173201917</c:v>
                </c:pt>
                <c:pt idx="39">
                  <c:v>104.21061844292581</c:v>
                </c:pt>
                <c:pt idx="40">
                  <c:v>104.37426363858486</c:v>
                </c:pt>
                <c:pt idx="41">
                  <c:v>104.65585005973782</c:v>
                </c:pt>
                <c:pt idx="42">
                  <c:v>105.25838489483185</c:v>
                </c:pt>
                <c:pt idx="43">
                  <c:v>105.78175702310523</c:v>
                </c:pt>
                <c:pt idx="44">
                  <c:v>105.92403149490258</c:v>
                </c:pt>
                <c:pt idx="45">
                  <c:v>106.208845621511</c:v>
                </c:pt>
                <c:pt idx="46">
                  <c:v>106.26787927352129</c:v>
                </c:pt>
                <c:pt idx="47">
                  <c:v>107.25768462980034</c:v>
                </c:pt>
                <c:pt idx="48">
                  <c:v>107.38392319161485</c:v>
                </c:pt>
                <c:pt idx="49">
                  <c:v>107.65900432242488</c:v>
                </c:pt>
                <c:pt idx="50">
                  <c:v>107.55362948202281</c:v>
                </c:pt>
                <c:pt idx="51">
                  <c:v>109.48108939844131</c:v>
                </c:pt>
                <c:pt idx="52">
                  <c:v>110.57780979152126</c:v>
                </c:pt>
                <c:pt idx="53">
                  <c:v>108.15599214351127</c:v>
                </c:pt>
                <c:pt idx="54">
                  <c:v>107.62867262099633</c:v>
                </c:pt>
                <c:pt idx="55">
                  <c:v>107.05145582540862</c:v>
                </c:pt>
                <c:pt idx="56">
                  <c:v>107.47253447738368</c:v>
                </c:pt>
                <c:pt idx="57">
                  <c:v>106.91670568130517</c:v>
                </c:pt>
                <c:pt idx="58">
                  <c:v>106.29592130279646</c:v>
                </c:pt>
                <c:pt idx="59">
                  <c:v>106.94014721853478</c:v>
                </c:pt>
                <c:pt idx="60">
                  <c:v>107.51801361747677</c:v>
                </c:pt>
                <c:pt idx="61">
                  <c:v>108.04571092192973</c:v>
                </c:pt>
                <c:pt idx="62">
                  <c:v>107.32733158471078</c:v>
                </c:pt>
                <c:pt idx="63">
                  <c:v>107.89486036811707</c:v>
                </c:pt>
                <c:pt idx="64">
                  <c:v>108.91036307366316</c:v>
                </c:pt>
                <c:pt idx="65">
                  <c:v>109.48368755969425</c:v>
                </c:pt>
                <c:pt idx="66">
                  <c:v>109.45703764221525</c:v>
                </c:pt>
                <c:pt idx="67">
                  <c:v>110.33707795674177</c:v>
                </c:pt>
                <c:pt idx="68">
                  <c:v>108.95598122665893</c:v>
                </c:pt>
                <c:pt idx="69">
                  <c:v>109.41531269057471</c:v>
                </c:pt>
                <c:pt idx="70">
                  <c:v>109.11396009066704</c:v>
                </c:pt>
                <c:pt idx="71">
                  <c:v>109.25751394293988</c:v>
                </c:pt>
                <c:pt idx="72">
                  <c:v>109.71433390594041</c:v>
                </c:pt>
                <c:pt idx="73">
                  <c:v>110.24787142995832</c:v>
                </c:pt>
                <c:pt idx="74">
                  <c:v>110.52008868266259</c:v>
                </c:pt>
                <c:pt idx="75">
                  <c:v>110.47520686650113</c:v>
                </c:pt>
                <c:pt idx="76">
                  <c:v>110.46056938737379</c:v>
                </c:pt>
                <c:pt idx="77">
                  <c:v>110.95237622769517</c:v>
                </c:pt>
                <c:pt idx="78">
                  <c:v>111.15417395856514</c:v>
                </c:pt>
                <c:pt idx="79">
                  <c:v>111.4469120651399</c:v>
                </c:pt>
                <c:pt idx="80">
                  <c:v>112.20774135273314</c:v>
                </c:pt>
                <c:pt idx="81">
                  <c:v>112.55805403136313</c:v>
                </c:pt>
                <c:pt idx="82">
                  <c:v>113.07576049306431</c:v>
                </c:pt>
                <c:pt idx="83">
                  <c:v>113.80729243176003</c:v>
                </c:pt>
                <c:pt idx="84">
                  <c:v>113.89984408400707</c:v>
                </c:pt>
                <c:pt idx="85">
                  <c:v>114.09298474887578</c:v>
                </c:pt>
                <c:pt idx="86">
                  <c:v>114.42371706566166</c:v>
                </c:pt>
                <c:pt idx="87">
                  <c:v>115.12818511407531</c:v>
                </c:pt>
                <c:pt idx="88">
                  <c:v>116.53284349591166</c:v>
                </c:pt>
                <c:pt idx="89">
                  <c:v>113.17276394680938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627616"/>
        <c:axId val="752626832"/>
      </c:lineChart>
      <c:catAx>
        <c:axId val="7526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626832"/>
        <c:crosses val="autoZero"/>
        <c:auto val="1"/>
        <c:lblAlgn val="ctr"/>
        <c:lblOffset val="100"/>
        <c:tickLblSkip val="4"/>
        <c:noMultiLvlLbl val="0"/>
      </c:catAx>
      <c:valAx>
        <c:axId val="752626832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262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11 EWU/EWS-Länder - auf Basis</a:t>
            </a:r>
            <a:r>
              <a:rPr lang="de-DE" sz="1600" baseline="0">
                <a:solidFill>
                  <a:sysClr val="windowText" lastClr="000000"/>
                </a:solidFill>
              </a:rPr>
              <a:t> von Erwerbspersonen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Lohnstückkosten_Q_OECD!$M$113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Lohnstückkosten_Q_OECD!$A$114:$A$129</c:f>
              <c:strCache>
                <c:ptCount val="16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</c:strCache>
            </c:strRef>
          </c:cat>
          <c:val>
            <c:numRef>
              <c:f>Lohnstückkosten_Q_OECD!$M$114:$M$125</c:f>
              <c:numCache>
                <c:formatCode>0.00</c:formatCode>
                <c:ptCount val="12"/>
                <c:pt idx="0">
                  <c:v>100</c:v>
                </c:pt>
                <c:pt idx="1">
                  <c:v>100.13975861703976</c:v>
                </c:pt>
                <c:pt idx="2">
                  <c:v>100.64152899038882</c:v>
                </c:pt>
                <c:pt idx="3">
                  <c:v>100.85484969870336</c:v>
                </c:pt>
                <c:pt idx="4">
                  <c:v>101.31458738249398</c:v>
                </c:pt>
                <c:pt idx="5">
                  <c:v>101.0306200227304</c:v>
                </c:pt>
                <c:pt idx="6">
                  <c:v>100.99426068350498</c:v>
                </c:pt>
                <c:pt idx="7">
                  <c:v>100.75715344296755</c:v>
                </c:pt>
                <c:pt idx="8">
                  <c:v>101.57074222821792</c:v>
                </c:pt>
                <c:pt idx="9">
                  <c:v>101.95085218797318</c:v>
                </c:pt>
                <c:pt idx="10">
                  <c:v>102.24809631599409</c:v>
                </c:pt>
                <c:pt idx="11">
                  <c:v>103.31534801142249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Lohnstückkosten_Q_OECD!$O$113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Lohnstückkosten_Q_OECD!$A$114:$A$129</c:f>
              <c:strCache>
                <c:ptCount val="16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</c:strCache>
            </c:strRef>
          </c:cat>
          <c:val>
            <c:numRef>
              <c:f>Lohnstückkosten_Q_OECD!$O$114:$O$125</c:f>
              <c:numCache>
                <c:formatCode>0.00</c:formatCode>
                <c:ptCount val="12"/>
                <c:pt idx="0">
                  <c:v>100</c:v>
                </c:pt>
                <c:pt idx="1">
                  <c:v>101.13883139460782</c:v>
                </c:pt>
                <c:pt idx="2">
                  <c:v>102.06545832773688</c:v>
                </c:pt>
                <c:pt idx="3">
                  <c:v>102.97397614841964</c:v>
                </c:pt>
                <c:pt idx="4">
                  <c:v>103.6718048644655</c:v>
                </c:pt>
                <c:pt idx="5">
                  <c:v>103.59934120354217</c:v>
                </c:pt>
                <c:pt idx="6">
                  <c:v>103.99563264850977</c:v>
                </c:pt>
                <c:pt idx="7">
                  <c:v>103.84253015222896</c:v>
                </c:pt>
                <c:pt idx="8">
                  <c:v>104.88152737755698</c:v>
                </c:pt>
                <c:pt idx="9">
                  <c:v>105.69367427641153</c:v>
                </c:pt>
                <c:pt idx="10">
                  <c:v>105.95656882080384</c:v>
                </c:pt>
                <c:pt idx="11">
                  <c:v>107.42615649608692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Lohnstückkosten_Q_OECD!$P$113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Lohnstückkosten_Q_OECD!$A$114:$A$129</c:f>
              <c:strCache>
                <c:ptCount val="16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</c:strCache>
            </c:strRef>
          </c:cat>
          <c:val>
            <c:numRef>
              <c:f>Lohnstückkosten_Q_OECD!$P$114:$P$125</c:f>
              <c:numCache>
                <c:formatCode>0.00</c:formatCode>
                <c:ptCount val="12"/>
                <c:pt idx="0">
                  <c:v>100</c:v>
                </c:pt>
                <c:pt idx="1">
                  <c:v>99.140685839471701</c:v>
                </c:pt>
                <c:pt idx="2">
                  <c:v>99.217599653040764</c:v>
                </c:pt>
                <c:pt idx="3">
                  <c:v>98.735723248987085</c:v>
                </c:pt>
                <c:pt idx="4">
                  <c:v>98.957369900522465</c:v>
                </c:pt>
                <c:pt idx="5">
                  <c:v>98.461898841918639</c:v>
                </c:pt>
                <c:pt idx="6">
                  <c:v>97.992888718500183</c:v>
                </c:pt>
                <c:pt idx="7">
                  <c:v>97.671776733706139</c:v>
                </c:pt>
                <c:pt idx="8">
                  <c:v>98.25995707887887</c:v>
                </c:pt>
                <c:pt idx="9">
                  <c:v>98.208030099534838</c:v>
                </c:pt>
                <c:pt idx="10">
                  <c:v>98.539623811184342</c:v>
                </c:pt>
                <c:pt idx="11">
                  <c:v>99.204539526758055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288440"/>
        <c:axId val="824288832"/>
      </c:lineChart>
      <c:catAx>
        <c:axId val="82428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4288832"/>
        <c:crosses val="autoZero"/>
        <c:auto val="1"/>
        <c:lblAlgn val="ctr"/>
        <c:lblOffset val="100"/>
        <c:noMultiLvlLbl val="0"/>
      </c:catAx>
      <c:valAx>
        <c:axId val="824288832"/>
        <c:scaling>
          <c:orientation val="minMax"/>
          <c:max val="18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428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11 EWU/EWS-Länder - auf Basis</a:t>
            </a:r>
            <a:r>
              <a:rPr lang="de-DE" sz="1600" baseline="0">
                <a:solidFill>
                  <a:sysClr val="windowText" lastClr="000000"/>
                </a:solidFill>
              </a:rPr>
              <a:t> von Erwerbspersonen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Lohnstückkosten_Q_OECD!$M$113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Lohnstückkosten_Q_OECD!$A$126:$A$204</c:f>
              <c:strCache>
                <c:ptCount val="79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  <c:pt idx="67">
                  <c:v>2015-Q4</c:v>
                </c:pt>
                <c:pt idx="68">
                  <c:v>2016-Q1</c:v>
                </c:pt>
                <c:pt idx="69">
                  <c:v>2016-Q2</c:v>
                </c:pt>
                <c:pt idx="70">
                  <c:v>2016-Q3</c:v>
                </c:pt>
                <c:pt idx="71">
                  <c:v>2016-Q4</c:v>
                </c:pt>
                <c:pt idx="72">
                  <c:v>2017-Q1</c:v>
                </c:pt>
                <c:pt idx="73">
                  <c:v>2017-Q2</c:v>
                </c:pt>
                <c:pt idx="74">
                  <c:v>2017-Q3</c:v>
                </c:pt>
                <c:pt idx="75">
                  <c:v>2017-Q4</c:v>
                </c:pt>
                <c:pt idx="76">
                  <c:v>2018-Q1</c:v>
                </c:pt>
                <c:pt idx="77">
                  <c:v>2018-Q2</c:v>
                </c:pt>
                <c:pt idx="78">
                  <c:v>2018-Q3</c:v>
                </c:pt>
              </c:strCache>
            </c:strRef>
          </c:cat>
          <c:val>
            <c:numRef>
              <c:f>Lohnstückkosten_Q_OECD!$M$126:$M$203</c:f>
              <c:numCache>
                <c:formatCode>0.00</c:formatCode>
                <c:ptCount val="78"/>
                <c:pt idx="0">
                  <c:v>102.92077167726521</c:v>
                </c:pt>
                <c:pt idx="1">
                  <c:v>103.60602094520031</c:v>
                </c:pt>
                <c:pt idx="2">
                  <c:v>103.68134708814461</c:v>
                </c:pt>
                <c:pt idx="3">
                  <c:v>104.53466370914948</c:v>
                </c:pt>
                <c:pt idx="4">
                  <c:v>104.24749224595575</c:v>
                </c:pt>
                <c:pt idx="5">
                  <c:v>104.99296680606643</c:v>
                </c:pt>
                <c:pt idx="6">
                  <c:v>105.94808850409004</c:v>
                </c:pt>
                <c:pt idx="7">
                  <c:v>106.52566080010091</c:v>
                </c:pt>
                <c:pt idx="8">
                  <c:v>107.20091028239389</c:v>
                </c:pt>
                <c:pt idx="9">
                  <c:v>108.59716362436585</c:v>
                </c:pt>
                <c:pt idx="10">
                  <c:v>109.68352234025393</c:v>
                </c:pt>
                <c:pt idx="11">
                  <c:v>109.88023020520509</c:v>
                </c:pt>
                <c:pt idx="12">
                  <c:v>110.77043826194712</c:v>
                </c:pt>
                <c:pt idx="13">
                  <c:v>110.99620581263966</c:v>
                </c:pt>
                <c:pt idx="14">
                  <c:v>111.86082565489723</c:v>
                </c:pt>
                <c:pt idx="15">
                  <c:v>112.19671088082836</c:v>
                </c:pt>
                <c:pt idx="16">
                  <c:v>113.36093074322631</c:v>
                </c:pt>
                <c:pt idx="17">
                  <c:v>114.0990336871192</c:v>
                </c:pt>
                <c:pt idx="18">
                  <c:v>114.89029088379094</c:v>
                </c:pt>
                <c:pt idx="19">
                  <c:v>114.30882892197918</c:v>
                </c:pt>
                <c:pt idx="20">
                  <c:v>114.76619777730397</c:v>
                </c:pt>
                <c:pt idx="21">
                  <c:v>115.05425197926382</c:v>
                </c:pt>
                <c:pt idx="22">
                  <c:v>115.44930306530905</c:v>
                </c:pt>
                <c:pt idx="23">
                  <c:v>115.95669535698215</c:v>
                </c:pt>
                <c:pt idx="24">
                  <c:v>116.546269963719</c:v>
                </c:pt>
                <c:pt idx="25">
                  <c:v>117.18097211481553</c:v>
                </c:pt>
                <c:pt idx="26">
                  <c:v>118.301337506458</c:v>
                </c:pt>
                <c:pt idx="27">
                  <c:v>118.99194720108693</c:v>
                </c:pt>
                <c:pt idx="28">
                  <c:v>118.80566190416985</c:v>
                </c:pt>
                <c:pt idx="29">
                  <c:v>119.80634806528987</c:v>
                </c:pt>
                <c:pt idx="30">
                  <c:v>119.91295635748378</c:v>
                </c:pt>
                <c:pt idx="31">
                  <c:v>120.27186386529233</c:v>
                </c:pt>
                <c:pt idx="32">
                  <c:v>120.35573146070709</c:v>
                </c:pt>
                <c:pt idx="33">
                  <c:v>121.16539925099009</c:v>
                </c:pt>
                <c:pt idx="34">
                  <c:v>122.49557022645412</c:v>
                </c:pt>
                <c:pt idx="35">
                  <c:v>123.35747970241474</c:v>
                </c:pt>
                <c:pt idx="36">
                  <c:v>125.45426553648795</c:v>
                </c:pt>
                <c:pt idx="37">
                  <c:v>127.05763129573307</c:v>
                </c:pt>
                <c:pt idx="38">
                  <c:v>128.32277136817606</c:v>
                </c:pt>
                <c:pt idx="39">
                  <c:v>130.83701971089783</c:v>
                </c:pt>
                <c:pt idx="40">
                  <c:v>133.0139424454924</c:v>
                </c:pt>
                <c:pt idx="41">
                  <c:v>132.94721281046441</c:v>
                </c:pt>
                <c:pt idx="42">
                  <c:v>132.60304768685637</c:v>
                </c:pt>
                <c:pt idx="43">
                  <c:v>131.96137329801758</c:v>
                </c:pt>
                <c:pt idx="44">
                  <c:v>130.94912640834971</c:v>
                </c:pt>
                <c:pt idx="45">
                  <c:v>130.55222385398736</c:v>
                </c:pt>
                <c:pt idx="46">
                  <c:v>130.51336610615661</c:v>
                </c:pt>
                <c:pt idx="47">
                  <c:v>130.45412401408962</c:v>
                </c:pt>
                <c:pt idx="48">
                  <c:v>129.93376437926659</c:v>
                </c:pt>
                <c:pt idx="49">
                  <c:v>130.77780885775181</c:v>
                </c:pt>
                <c:pt idx="50">
                  <c:v>131.02809476340755</c:v>
                </c:pt>
                <c:pt idx="51">
                  <c:v>131.81492721145904</c:v>
                </c:pt>
                <c:pt idx="52">
                  <c:v>132.42539109680101</c:v>
                </c:pt>
                <c:pt idx="53">
                  <c:v>132.82931001995732</c:v>
                </c:pt>
                <c:pt idx="54">
                  <c:v>133.49649409630098</c:v>
                </c:pt>
                <c:pt idx="55">
                  <c:v>133.96737751378726</c:v>
                </c:pt>
                <c:pt idx="56">
                  <c:v>135.00919937205902</c:v>
                </c:pt>
                <c:pt idx="57">
                  <c:v>134.44297545408494</c:v>
                </c:pt>
                <c:pt idx="58">
                  <c:v>134.43232954993289</c:v>
                </c:pt>
                <c:pt idx="59">
                  <c:v>135.13183183523526</c:v>
                </c:pt>
                <c:pt idx="60">
                  <c:v>134.76982793980267</c:v>
                </c:pt>
                <c:pt idx="61">
                  <c:v>134.85601506145449</c:v>
                </c:pt>
                <c:pt idx="62">
                  <c:v>135.06642653993623</c:v>
                </c:pt>
                <c:pt idx="63">
                  <c:v>134.71522349670036</c:v>
                </c:pt>
                <c:pt idx="64">
                  <c:v>132.95158003361897</c:v>
                </c:pt>
                <c:pt idx="65">
                  <c:v>133.63956477108104</c:v>
                </c:pt>
                <c:pt idx="66">
                  <c:v>133.84108890214191</c:v>
                </c:pt>
                <c:pt idx="67">
                  <c:v>134.00974113299642</c:v>
                </c:pt>
                <c:pt idx="68">
                  <c:v>134.32080238037986</c:v>
                </c:pt>
                <c:pt idx="69">
                  <c:v>134.24194895165473</c:v>
                </c:pt>
                <c:pt idx="70">
                  <c:v>134.91556980083288</c:v>
                </c:pt>
                <c:pt idx="71">
                  <c:v>134.41441429349231</c:v>
                </c:pt>
                <c:pt idx="72">
                  <c:v>135.18798378461702</c:v>
                </c:pt>
                <c:pt idx="73">
                  <c:v>135.33952776015448</c:v>
                </c:pt>
                <c:pt idx="74">
                  <c:v>135.32222486276066</c:v>
                </c:pt>
                <c:pt idx="75">
                  <c:v>135.61508594394485</c:v>
                </c:pt>
                <c:pt idx="76">
                  <c:v>136.19979570339459</c:v>
                </c:pt>
                <c:pt idx="77">
                  <c:v>137.12280297631406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Lohnstückkosten_Q_OECD!$O$113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Lohnstückkosten_Q_OECD!$A$126:$A$204</c:f>
              <c:strCache>
                <c:ptCount val="79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  <c:pt idx="67">
                  <c:v>2015-Q4</c:v>
                </c:pt>
                <c:pt idx="68">
                  <c:v>2016-Q1</c:v>
                </c:pt>
                <c:pt idx="69">
                  <c:v>2016-Q2</c:v>
                </c:pt>
                <c:pt idx="70">
                  <c:v>2016-Q3</c:v>
                </c:pt>
                <c:pt idx="71">
                  <c:v>2016-Q4</c:v>
                </c:pt>
                <c:pt idx="72">
                  <c:v>2017-Q1</c:v>
                </c:pt>
                <c:pt idx="73">
                  <c:v>2017-Q2</c:v>
                </c:pt>
                <c:pt idx="74">
                  <c:v>2017-Q3</c:v>
                </c:pt>
                <c:pt idx="75">
                  <c:v>2017-Q4</c:v>
                </c:pt>
                <c:pt idx="76">
                  <c:v>2018-Q1</c:v>
                </c:pt>
                <c:pt idx="77">
                  <c:v>2018-Q2</c:v>
                </c:pt>
                <c:pt idx="78">
                  <c:v>2018-Q3</c:v>
                </c:pt>
              </c:strCache>
            </c:strRef>
          </c:cat>
          <c:val>
            <c:numRef>
              <c:f>Lohnstückkosten_Q_OECD!$O$126:$O$203</c:f>
              <c:numCache>
                <c:formatCode>0.00</c:formatCode>
                <c:ptCount val="78"/>
                <c:pt idx="0">
                  <c:v>106.66777644248596</c:v>
                </c:pt>
                <c:pt idx="1">
                  <c:v>107.99669717791984</c:v>
                </c:pt>
                <c:pt idx="2">
                  <c:v>108.31820411479497</c:v>
                </c:pt>
                <c:pt idx="3">
                  <c:v>109.23654905761416</c:v>
                </c:pt>
                <c:pt idx="4">
                  <c:v>109.40098277757785</c:v>
                </c:pt>
                <c:pt idx="5">
                  <c:v>110.39847146082967</c:v>
                </c:pt>
                <c:pt idx="6">
                  <c:v>111.77168334572382</c:v>
                </c:pt>
                <c:pt idx="7">
                  <c:v>112.75988019505984</c:v>
                </c:pt>
                <c:pt idx="8">
                  <c:v>113.59363857028715</c:v>
                </c:pt>
                <c:pt idx="9">
                  <c:v>115.61975670516044</c:v>
                </c:pt>
                <c:pt idx="10">
                  <c:v>117.14343757970467</c:v>
                </c:pt>
                <c:pt idx="11">
                  <c:v>116.83529408577361</c:v>
                </c:pt>
                <c:pt idx="12">
                  <c:v>118.03956768977021</c:v>
                </c:pt>
                <c:pt idx="13">
                  <c:v>118.74158769990862</c:v>
                </c:pt>
                <c:pt idx="14">
                  <c:v>119.94336130033108</c:v>
                </c:pt>
                <c:pt idx="15">
                  <c:v>120.2869997153327</c:v>
                </c:pt>
                <c:pt idx="16">
                  <c:v>121.93000801398463</c:v>
                </c:pt>
                <c:pt idx="17">
                  <c:v>123.42467471249719</c:v>
                </c:pt>
                <c:pt idx="18">
                  <c:v>124.65112841679355</c:v>
                </c:pt>
                <c:pt idx="19">
                  <c:v>123.57674858696517</c:v>
                </c:pt>
                <c:pt idx="20">
                  <c:v>124.26248898785688</c:v>
                </c:pt>
                <c:pt idx="21">
                  <c:v>124.81762094346674</c:v>
                </c:pt>
                <c:pt idx="22">
                  <c:v>125.63295700759372</c:v>
                </c:pt>
                <c:pt idx="23">
                  <c:v>126.34732636050333</c:v>
                </c:pt>
                <c:pt idx="24">
                  <c:v>127.22994351226264</c:v>
                </c:pt>
                <c:pt idx="25">
                  <c:v>128.10900977381218</c:v>
                </c:pt>
                <c:pt idx="26">
                  <c:v>130.38164890912847</c:v>
                </c:pt>
                <c:pt idx="27">
                  <c:v>131.37551667718606</c:v>
                </c:pt>
                <c:pt idx="28">
                  <c:v>131.27971474038387</c:v>
                </c:pt>
                <c:pt idx="29">
                  <c:v>132.73399958259623</c:v>
                </c:pt>
                <c:pt idx="30">
                  <c:v>132.59131496865285</c:v>
                </c:pt>
                <c:pt idx="31">
                  <c:v>133.54516176033434</c:v>
                </c:pt>
                <c:pt idx="32">
                  <c:v>133.47741184895202</c:v>
                </c:pt>
                <c:pt idx="33">
                  <c:v>135.18444877449997</c:v>
                </c:pt>
                <c:pt idx="34">
                  <c:v>137.96901610303311</c:v>
                </c:pt>
                <c:pt idx="35">
                  <c:v>138.69639316281064</c:v>
                </c:pt>
                <c:pt idx="36">
                  <c:v>141.73387307523967</c:v>
                </c:pt>
                <c:pt idx="37">
                  <c:v>143.58158635799836</c:v>
                </c:pt>
                <c:pt idx="38">
                  <c:v>144.64964640850386</c:v>
                </c:pt>
                <c:pt idx="39">
                  <c:v>147.22981722975942</c:v>
                </c:pt>
                <c:pt idx="40">
                  <c:v>147.76741323891011</c:v>
                </c:pt>
                <c:pt idx="41">
                  <c:v>147.34814152868674</c:v>
                </c:pt>
                <c:pt idx="42">
                  <c:v>147.00629625569525</c:v>
                </c:pt>
                <c:pt idx="43">
                  <c:v>145.89782150613465</c:v>
                </c:pt>
                <c:pt idx="44">
                  <c:v>143.91643766729172</c:v>
                </c:pt>
                <c:pt idx="45">
                  <c:v>143.76946092390352</c:v>
                </c:pt>
                <c:pt idx="46">
                  <c:v>143.50921560550626</c:v>
                </c:pt>
                <c:pt idx="47">
                  <c:v>143.2301101197643</c:v>
                </c:pt>
                <c:pt idx="48">
                  <c:v>142.43077129797609</c:v>
                </c:pt>
                <c:pt idx="49">
                  <c:v>143.31098868302126</c:v>
                </c:pt>
                <c:pt idx="50">
                  <c:v>143.17455925643591</c:v>
                </c:pt>
                <c:pt idx="51">
                  <c:v>144.07387239058815</c:v>
                </c:pt>
                <c:pt idx="52">
                  <c:v>144.68420940728237</c:v>
                </c:pt>
                <c:pt idx="53">
                  <c:v>144.4546558975328</c:v>
                </c:pt>
                <c:pt idx="54">
                  <c:v>145.01581774697434</c:v>
                </c:pt>
                <c:pt idx="55">
                  <c:v>145.6241198408222</c:v>
                </c:pt>
                <c:pt idx="56">
                  <c:v>146.3967361462357</c:v>
                </c:pt>
                <c:pt idx="57">
                  <c:v>145.25466105654135</c:v>
                </c:pt>
                <c:pt idx="58">
                  <c:v>145.13637363821036</c:v>
                </c:pt>
                <c:pt idx="59">
                  <c:v>147.04536225568131</c:v>
                </c:pt>
                <c:pt idx="60">
                  <c:v>146.09266748877633</c:v>
                </c:pt>
                <c:pt idx="61">
                  <c:v>146.8994006862643</c:v>
                </c:pt>
                <c:pt idx="62">
                  <c:v>146.58565855226274</c:v>
                </c:pt>
                <c:pt idx="63">
                  <c:v>145.38237442092736</c:v>
                </c:pt>
                <c:pt idx="64">
                  <c:v>146.46225992236148</c:v>
                </c:pt>
                <c:pt idx="65">
                  <c:v>147.13026273202641</c:v>
                </c:pt>
                <c:pt idx="66">
                  <c:v>147.65836676123669</c:v>
                </c:pt>
                <c:pt idx="67">
                  <c:v>147.27361612514534</c:v>
                </c:pt>
                <c:pt idx="68">
                  <c:v>148.22751035801008</c:v>
                </c:pt>
                <c:pt idx="69">
                  <c:v>147.11370674236144</c:v>
                </c:pt>
                <c:pt idx="70">
                  <c:v>147.32859612993792</c:v>
                </c:pt>
                <c:pt idx="71">
                  <c:v>149.28507075430412</c:v>
                </c:pt>
                <c:pt idx="72">
                  <c:v>149.89054883604078</c:v>
                </c:pt>
                <c:pt idx="73">
                  <c:v>150.81475692261017</c:v>
                </c:pt>
                <c:pt idx="74">
                  <c:v>151.47458059852067</c:v>
                </c:pt>
                <c:pt idx="75">
                  <c:v>151.72633122617478</c:v>
                </c:pt>
                <c:pt idx="76">
                  <c:v>151.74372224826533</c:v>
                </c:pt>
                <c:pt idx="77">
                  <c:v>153.68938655358571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Lohnstückkosten_Q_OECD!$P$113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Lohnstückkosten_Q_OECD!$A$126:$A$204</c:f>
              <c:strCache>
                <c:ptCount val="79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  <c:pt idx="67">
                  <c:v>2015-Q4</c:v>
                </c:pt>
                <c:pt idx="68">
                  <c:v>2016-Q1</c:v>
                </c:pt>
                <c:pt idx="69">
                  <c:v>2016-Q2</c:v>
                </c:pt>
                <c:pt idx="70">
                  <c:v>2016-Q3</c:v>
                </c:pt>
                <c:pt idx="71">
                  <c:v>2016-Q4</c:v>
                </c:pt>
                <c:pt idx="72">
                  <c:v>2017-Q1</c:v>
                </c:pt>
                <c:pt idx="73">
                  <c:v>2017-Q2</c:v>
                </c:pt>
                <c:pt idx="74">
                  <c:v>2017-Q3</c:v>
                </c:pt>
                <c:pt idx="75">
                  <c:v>2017-Q4</c:v>
                </c:pt>
                <c:pt idx="76">
                  <c:v>2018-Q1</c:v>
                </c:pt>
                <c:pt idx="77">
                  <c:v>2018-Q2</c:v>
                </c:pt>
                <c:pt idx="78">
                  <c:v>2018-Q3</c:v>
                </c:pt>
              </c:strCache>
            </c:strRef>
          </c:cat>
          <c:val>
            <c:numRef>
              <c:f>Lohnstückkosten_Q_OECD!$P$126:$P$203</c:f>
              <c:numCache>
                <c:formatCode>0.00</c:formatCode>
                <c:ptCount val="78"/>
                <c:pt idx="0">
                  <c:v>99.173766912044456</c:v>
                </c:pt>
                <c:pt idx="1">
                  <c:v>99.215344712480785</c:v>
                </c:pt>
                <c:pt idx="2">
                  <c:v>99.044490061494244</c:v>
                </c:pt>
                <c:pt idx="3">
                  <c:v>99.832778360684813</c:v>
                </c:pt>
                <c:pt idx="4">
                  <c:v>99.094001714333658</c:v>
                </c:pt>
                <c:pt idx="5">
                  <c:v>99.5874621513032</c:v>
                </c:pt>
                <c:pt idx="6">
                  <c:v>100.12449366245626</c:v>
                </c:pt>
                <c:pt idx="7">
                  <c:v>100.29144140514198</c:v>
                </c:pt>
                <c:pt idx="8">
                  <c:v>100.80818199450063</c:v>
                </c:pt>
                <c:pt idx="9">
                  <c:v>101.57457054357126</c:v>
                </c:pt>
                <c:pt idx="10">
                  <c:v>102.22360710080319</c:v>
                </c:pt>
                <c:pt idx="11">
                  <c:v>102.92516632463658</c:v>
                </c:pt>
                <c:pt idx="12">
                  <c:v>103.50130883412403</c:v>
                </c:pt>
                <c:pt idx="13">
                  <c:v>103.2508239253707</c:v>
                </c:pt>
                <c:pt idx="14">
                  <c:v>103.77829000946338</c:v>
                </c:pt>
                <c:pt idx="15">
                  <c:v>104.10642204632403</c:v>
                </c:pt>
                <c:pt idx="16">
                  <c:v>104.79185347246798</c:v>
                </c:pt>
                <c:pt idx="17">
                  <c:v>104.77339266174121</c:v>
                </c:pt>
                <c:pt idx="18">
                  <c:v>105.12945335078832</c:v>
                </c:pt>
                <c:pt idx="19">
                  <c:v>105.0409092569932</c:v>
                </c:pt>
                <c:pt idx="20">
                  <c:v>105.26990656675106</c:v>
                </c:pt>
                <c:pt idx="21">
                  <c:v>105.29088301506091</c:v>
                </c:pt>
                <c:pt idx="22">
                  <c:v>105.26564912302439</c:v>
                </c:pt>
                <c:pt idx="23">
                  <c:v>105.56606435346097</c:v>
                </c:pt>
                <c:pt idx="24">
                  <c:v>105.86259641517536</c:v>
                </c:pt>
                <c:pt idx="25">
                  <c:v>106.25293445581889</c:v>
                </c:pt>
                <c:pt idx="26">
                  <c:v>106.22102610378752</c:v>
                </c:pt>
                <c:pt idx="27">
                  <c:v>106.60837772498782</c:v>
                </c:pt>
                <c:pt idx="28">
                  <c:v>106.33160906795584</c:v>
                </c:pt>
                <c:pt idx="29">
                  <c:v>106.87869654798351</c:v>
                </c:pt>
                <c:pt idx="30">
                  <c:v>107.23459774631471</c:v>
                </c:pt>
                <c:pt idx="31">
                  <c:v>106.99856597025034</c:v>
                </c:pt>
                <c:pt idx="32">
                  <c:v>107.23405107246217</c:v>
                </c:pt>
                <c:pt idx="33">
                  <c:v>107.14634972748021</c:v>
                </c:pt>
                <c:pt idx="34">
                  <c:v>107.02212434987511</c:v>
                </c:pt>
                <c:pt idx="35">
                  <c:v>108.01856624201884</c:v>
                </c:pt>
                <c:pt idx="36">
                  <c:v>109.17465799773625</c:v>
                </c:pt>
                <c:pt idx="37">
                  <c:v>110.53367623346779</c:v>
                </c:pt>
                <c:pt idx="38">
                  <c:v>111.99589632784827</c:v>
                </c:pt>
                <c:pt idx="39">
                  <c:v>114.44422219203625</c:v>
                </c:pt>
                <c:pt idx="40">
                  <c:v>118.26047165207468</c:v>
                </c:pt>
                <c:pt idx="41">
                  <c:v>118.54628409224208</c:v>
                </c:pt>
                <c:pt idx="42">
                  <c:v>118.19979911801749</c:v>
                </c:pt>
                <c:pt idx="43">
                  <c:v>118.02492508990052</c:v>
                </c:pt>
                <c:pt idx="44">
                  <c:v>117.98181514940771</c:v>
                </c:pt>
                <c:pt idx="45">
                  <c:v>117.33498678407121</c:v>
                </c:pt>
                <c:pt idx="46">
                  <c:v>117.51751660680695</c:v>
                </c:pt>
                <c:pt idx="47">
                  <c:v>117.67813790841493</c:v>
                </c:pt>
                <c:pt idx="48">
                  <c:v>117.43675746055709</c:v>
                </c:pt>
                <c:pt idx="49">
                  <c:v>118.24462903248235</c:v>
                </c:pt>
                <c:pt idx="50">
                  <c:v>118.88163027037919</c:v>
                </c:pt>
                <c:pt idx="51">
                  <c:v>119.55598203232991</c:v>
                </c:pt>
                <c:pt idx="52">
                  <c:v>120.16657278631963</c:v>
                </c:pt>
                <c:pt idx="53">
                  <c:v>121.20396414238184</c:v>
                </c:pt>
                <c:pt idx="54">
                  <c:v>121.97717044562762</c:v>
                </c:pt>
                <c:pt idx="55">
                  <c:v>122.31063518675229</c:v>
                </c:pt>
                <c:pt idx="56">
                  <c:v>123.62166259788233</c:v>
                </c:pt>
                <c:pt idx="57">
                  <c:v>123.63128985162854</c:v>
                </c:pt>
                <c:pt idx="58">
                  <c:v>123.72828546165542</c:v>
                </c:pt>
                <c:pt idx="59">
                  <c:v>123.21830141478921</c:v>
                </c:pt>
                <c:pt idx="60">
                  <c:v>123.44698839082899</c:v>
                </c:pt>
                <c:pt idx="61">
                  <c:v>122.81262943664467</c:v>
                </c:pt>
                <c:pt idx="62">
                  <c:v>123.54719452760973</c:v>
                </c:pt>
                <c:pt idx="63">
                  <c:v>124.04807257247336</c:v>
                </c:pt>
                <c:pt idx="64">
                  <c:v>119.44090014487645</c:v>
                </c:pt>
                <c:pt idx="65">
                  <c:v>120.14886681013566</c:v>
                </c:pt>
                <c:pt idx="66">
                  <c:v>120.02381104304712</c:v>
                </c:pt>
                <c:pt idx="67">
                  <c:v>120.74586614084751</c:v>
                </c:pt>
                <c:pt idx="68">
                  <c:v>120.41409440274963</c:v>
                </c:pt>
                <c:pt idx="69">
                  <c:v>121.37019116094804</c:v>
                </c:pt>
                <c:pt idx="70">
                  <c:v>122.50254347172785</c:v>
                </c:pt>
                <c:pt idx="71">
                  <c:v>119.5437578326805</c:v>
                </c:pt>
                <c:pt idx="72">
                  <c:v>120.48541873319326</c:v>
                </c:pt>
                <c:pt idx="73">
                  <c:v>119.86429859769879</c:v>
                </c:pt>
                <c:pt idx="74">
                  <c:v>119.16986912700065</c:v>
                </c:pt>
                <c:pt idx="75">
                  <c:v>119.5038406617149</c:v>
                </c:pt>
                <c:pt idx="76">
                  <c:v>120.65586915852384</c:v>
                </c:pt>
                <c:pt idx="77">
                  <c:v>120.5562193990424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529568"/>
        <c:axId val="860211464"/>
      </c:lineChart>
      <c:catAx>
        <c:axId val="7495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0211464"/>
        <c:crosses val="autoZero"/>
        <c:auto val="1"/>
        <c:lblAlgn val="ctr"/>
        <c:lblOffset val="100"/>
        <c:tickLblSkip val="4"/>
        <c:noMultiLvlLbl val="0"/>
      </c:catAx>
      <c:valAx>
        <c:axId val="860211464"/>
        <c:scaling>
          <c:orientation val="minMax"/>
          <c:max val="190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95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9 Länder der Vergleichsgruppe - auf Basis</a:t>
            </a:r>
            <a:r>
              <a:rPr lang="de-DE" sz="1600" baseline="0">
                <a:solidFill>
                  <a:sysClr val="windowText" lastClr="000000"/>
                </a:solidFill>
              </a:rPr>
              <a:t> von Erwerbspersonen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Lohnstückkosten_Q_OECD!$AB$113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Lohnstückkosten_Q_OECD!$AB$114:$AB$125</c:f>
              <c:numCache>
                <c:formatCode>#,##0.0</c:formatCode>
                <c:ptCount val="12"/>
                <c:pt idx="0">
                  <c:v>100</c:v>
                </c:pt>
                <c:pt idx="1">
                  <c:v>100.8156201583558</c:v>
                </c:pt>
                <c:pt idx="2">
                  <c:v>101.71785558868656</c:v>
                </c:pt>
                <c:pt idx="3">
                  <c:v>102.39396494870311</c:v>
                </c:pt>
                <c:pt idx="4">
                  <c:v>103.19880632762873</c:v>
                </c:pt>
                <c:pt idx="5">
                  <c:v>103.45274122705258</c:v>
                </c:pt>
                <c:pt idx="6">
                  <c:v>104.16033962672205</c:v>
                </c:pt>
                <c:pt idx="7">
                  <c:v>103.8170562494186</c:v>
                </c:pt>
                <c:pt idx="8">
                  <c:v>104.89568163377866</c:v>
                </c:pt>
                <c:pt idx="9">
                  <c:v>105.68307078112301</c:v>
                </c:pt>
                <c:pt idx="10">
                  <c:v>105.59712501876044</c:v>
                </c:pt>
                <c:pt idx="11">
                  <c:v>105.8899089179004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Lohnstückkosten_Q_OECD!$AD$113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Lohnstückkosten_Q_OECD!$AD$114:$AD$125</c:f>
              <c:numCache>
                <c:formatCode>#,##0.000</c:formatCode>
                <c:ptCount val="12"/>
                <c:pt idx="0">
                  <c:v>100</c:v>
                </c:pt>
                <c:pt idx="1">
                  <c:v>102.03467528156061</c:v>
                </c:pt>
                <c:pt idx="2">
                  <c:v>103.5706513898611</c:v>
                </c:pt>
                <c:pt idx="3">
                  <c:v>104.46780177844258</c:v>
                </c:pt>
                <c:pt idx="4">
                  <c:v>105.86740825999972</c:v>
                </c:pt>
                <c:pt idx="5">
                  <c:v>106.10026021919568</c:v>
                </c:pt>
                <c:pt idx="6">
                  <c:v>107.92367198023823</c:v>
                </c:pt>
                <c:pt idx="7">
                  <c:v>107.87918784928232</c:v>
                </c:pt>
                <c:pt idx="8">
                  <c:v>110.00417458062849</c:v>
                </c:pt>
                <c:pt idx="9">
                  <c:v>111.19787824196251</c:v>
                </c:pt>
                <c:pt idx="10">
                  <c:v>111.88086044076641</c:v>
                </c:pt>
                <c:pt idx="11">
                  <c:v>113.18725289900983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Lohnstückkosten_Q_OECD!$AE$113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Lohnstückkosten_Q_OECD!$A$114:$A$204</c:f>
              <c:strCache>
                <c:ptCount val="91"/>
                <c:pt idx="0">
                  <c:v>1996-Q1</c:v>
                </c:pt>
                <c:pt idx="1">
                  <c:v>1996-Q2</c:v>
                </c:pt>
                <c:pt idx="2">
                  <c:v>1996-Q3</c:v>
                </c:pt>
                <c:pt idx="3">
                  <c:v>1996-Q4</c:v>
                </c:pt>
                <c:pt idx="4">
                  <c:v>1997-Q1</c:v>
                </c:pt>
                <c:pt idx="5">
                  <c:v>1997-Q2</c:v>
                </c:pt>
                <c:pt idx="6">
                  <c:v>1997-Q3</c:v>
                </c:pt>
                <c:pt idx="7">
                  <c:v>1997-Q4</c:v>
                </c:pt>
                <c:pt idx="8">
                  <c:v>1998-Q1</c:v>
                </c:pt>
                <c:pt idx="9">
                  <c:v>1998-Q2</c:v>
                </c:pt>
                <c:pt idx="10">
                  <c:v>1998-Q3</c:v>
                </c:pt>
                <c:pt idx="11">
                  <c:v>1998-Q4</c:v>
                </c:pt>
                <c:pt idx="12">
                  <c:v>1999-Q1</c:v>
                </c:pt>
                <c:pt idx="13">
                  <c:v>1999-Q2</c:v>
                </c:pt>
                <c:pt idx="14">
                  <c:v>1999-Q3</c:v>
                </c:pt>
                <c:pt idx="15">
                  <c:v>1999-Q4</c:v>
                </c:pt>
                <c:pt idx="16">
                  <c:v>2000-Q1</c:v>
                </c:pt>
                <c:pt idx="17">
                  <c:v>2000-Q2</c:v>
                </c:pt>
                <c:pt idx="18">
                  <c:v>2000-Q3</c:v>
                </c:pt>
                <c:pt idx="19">
                  <c:v>2000-Q4</c:v>
                </c:pt>
                <c:pt idx="20">
                  <c:v>2001-Q1</c:v>
                </c:pt>
                <c:pt idx="21">
                  <c:v>2001-Q2</c:v>
                </c:pt>
                <c:pt idx="22">
                  <c:v>2001-Q3</c:v>
                </c:pt>
                <c:pt idx="23">
                  <c:v>2001-Q4</c:v>
                </c:pt>
                <c:pt idx="24">
                  <c:v>2002-Q1</c:v>
                </c:pt>
                <c:pt idx="25">
                  <c:v>2002-Q2</c:v>
                </c:pt>
                <c:pt idx="26">
                  <c:v>2002-Q3</c:v>
                </c:pt>
                <c:pt idx="27">
                  <c:v>2002-Q4</c:v>
                </c:pt>
                <c:pt idx="28">
                  <c:v>2003-Q1</c:v>
                </c:pt>
                <c:pt idx="29">
                  <c:v>2003-Q2</c:v>
                </c:pt>
                <c:pt idx="30">
                  <c:v>2003-Q3</c:v>
                </c:pt>
                <c:pt idx="31">
                  <c:v>2003-Q4</c:v>
                </c:pt>
                <c:pt idx="32">
                  <c:v>2004-Q1</c:v>
                </c:pt>
                <c:pt idx="33">
                  <c:v>2004-Q2</c:v>
                </c:pt>
                <c:pt idx="34">
                  <c:v>2004-Q3</c:v>
                </c:pt>
                <c:pt idx="35">
                  <c:v>2004-Q4</c:v>
                </c:pt>
                <c:pt idx="36">
                  <c:v>2005-Q1</c:v>
                </c:pt>
                <c:pt idx="37">
                  <c:v>2005-Q2</c:v>
                </c:pt>
                <c:pt idx="38">
                  <c:v>2005-Q3</c:v>
                </c:pt>
                <c:pt idx="39">
                  <c:v>2005-Q4</c:v>
                </c:pt>
                <c:pt idx="40">
                  <c:v>2006-Q1</c:v>
                </c:pt>
                <c:pt idx="41">
                  <c:v>2006-Q2</c:v>
                </c:pt>
                <c:pt idx="42">
                  <c:v>2006-Q3</c:v>
                </c:pt>
                <c:pt idx="43">
                  <c:v>2006-Q4</c:v>
                </c:pt>
                <c:pt idx="44">
                  <c:v>2007-Q1</c:v>
                </c:pt>
                <c:pt idx="45">
                  <c:v>2007-Q2</c:v>
                </c:pt>
                <c:pt idx="46">
                  <c:v>2007-Q3</c:v>
                </c:pt>
                <c:pt idx="47">
                  <c:v>2007-Q4</c:v>
                </c:pt>
                <c:pt idx="48">
                  <c:v>2008-Q1</c:v>
                </c:pt>
                <c:pt idx="49">
                  <c:v>2008-Q2</c:v>
                </c:pt>
                <c:pt idx="50">
                  <c:v>2008-Q3</c:v>
                </c:pt>
                <c:pt idx="51">
                  <c:v>2008-Q4</c:v>
                </c:pt>
                <c:pt idx="52">
                  <c:v>2009-Q1</c:v>
                </c:pt>
                <c:pt idx="53">
                  <c:v>2009-Q2</c:v>
                </c:pt>
                <c:pt idx="54">
                  <c:v>2009-Q3</c:v>
                </c:pt>
                <c:pt idx="55">
                  <c:v>2009-Q4</c:v>
                </c:pt>
                <c:pt idx="56">
                  <c:v>2010-Q1</c:v>
                </c:pt>
                <c:pt idx="57">
                  <c:v>2010-Q2</c:v>
                </c:pt>
                <c:pt idx="58">
                  <c:v>2010-Q3</c:v>
                </c:pt>
                <c:pt idx="59">
                  <c:v>2010-Q4</c:v>
                </c:pt>
                <c:pt idx="60">
                  <c:v>2011-Q1</c:v>
                </c:pt>
                <c:pt idx="61">
                  <c:v>2011-Q2</c:v>
                </c:pt>
                <c:pt idx="62">
                  <c:v>2011-Q3</c:v>
                </c:pt>
                <c:pt idx="63">
                  <c:v>2011-Q4</c:v>
                </c:pt>
                <c:pt idx="64">
                  <c:v>2012-Q1</c:v>
                </c:pt>
                <c:pt idx="65">
                  <c:v>2012-Q2</c:v>
                </c:pt>
                <c:pt idx="66">
                  <c:v>2012-Q3</c:v>
                </c:pt>
                <c:pt idx="67">
                  <c:v>2012-Q4</c:v>
                </c:pt>
                <c:pt idx="68">
                  <c:v>2013-Q1</c:v>
                </c:pt>
                <c:pt idx="69">
                  <c:v>2013-Q2</c:v>
                </c:pt>
                <c:pt idx="70">
                  <c:v>2013-Q3</c:v>
                </c:pt>
                <c:pt idx="71">
                  <c:v>2013-Q4</c:v>
                </c:pt>
                <c:pt idx="72">
                  <c:v>2014-Q1</c:v>
                </c:pt>
                <c:pt idx="73">
                  <c:v>2014-Q2</c:v>
                </c:pt>
                <c:pt idx="74">
                  <c:v>2014-Q3</c:v>
                </c:pt>
                <c:pt idx="75">
                  <c:v>2014-Q4</c:v>
                </c:pt>
                <c:pt idx="76">
                  <c:v>2015-Q1</c:v>
                </c:pt>
                <c:pt idx="77">
                  <c:v>2015-Q2</c:v>
                </c:pt>
                <c:pt idx="78">
                  <c:v>2015-Q3</c:v>
                </c:pt>
                <c:pt idx="79">
                  <c:v>2015-Q4</c:v>
                </c:pt>
                <c:pt idx="80">
                  <c:v>2016-Q1</c:v>
                </c:pt>
                <c:pt idx="81">
                  <c:v>2016-Q2</c:v>
                </c:pt>
                <c:pt idx="82">
                  <c:v>2016-Q3</c:v>
                </c:pt>
                <c:pt idx="83">
                  <c:v>2016-Q4</c:v>
                </c:pt>
                <c:pt idx="84">
                  <c:v>2017-Q1</c:v>
                </c:pt>
                <c:pt idx="85">
                  <c:v>2017-Q2</c:v>
                </c:pt>
                <c:pt idx="86">
                  <c:v>2017-Q3</c:v>
                </c:pt>
                <c:pt idx="87">
                  <c:v>2017-Q4</c:v>
                </c:pt>
                <c:pt idx="88">
                  <c:v>2018-Q1</c:v>
                </c:pt>
                <c:pt idx="89">
                  <c:v>2018-Q2</c:v>
                </c:pt>
                <c:pt idx="90">
                  <c:v>2018-Q3</c:v>
                </c:pt>
              </c:strCache>
            </c:strRef>
          </c:cat>
          <c:val>
            <c:numRef>
              <c:f>Lohnstückkosten_Q_OECD!$AE$114:$AE$125</c:f>
              <c:numCache>
                <c:formatCode>#,##0.000</c:formatCode>
                <c:ptCount val="12"/>
                <c:pt idx="0">
                  <c:v>100</c:v>
                </c:pt>
                <c:pt idx="1">
                  <c:v>99.596565035150988</c:v>
                </c:pt>
                <c:pt idx="2">
                  <c:v>99.865059787512024</c:v>
                </c:pt>
                <c:pt idx="3">
                  <c:v>100.32012811896365</c:v>
                </c:pt>
                <c:pt idx="4">
                  <c:v>100.53020439525774</c:v>
                </c:pt>
                <c:pt idx="5">
                  <c:v>100.80522223490949</c:v>
                </c:pt>
                <c:pt idx="6">
                  <c:v>100.39700727320587</c:v>
                </c:pt>
                <c:pt idx="7">
                  <c:v>99.75492464955488</c:v>
                </c:pt>
                <c:pt idx="8">
                  <c:v>99.787188686928843</c:v>
                </c:pt>
                <c:pt idx="9">
                  <c:v>100.1682633202835</c:v>
                </c:pt>
                <c:pt idx="10">
                  <c:v>99.313389596754462</c:v>
                </c:pt>
                <c:pt idx="11">
                  <c:v>98.592564936790964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60296"/>
        <c:axId val="819847200"/>
      </c:lineChart>
      <c:catAx>
        <c:axId val="86056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9847200"/>
        <c:crosses val="autoZero"/>
        <c:auto val="1"/>
        <c:lblAlgn val="ctr"/>
        <c:lblOffset val="100"/>
        <c:noMultiLvlLbl val="0"/>
      </c:catAx>
      <c:valAx>
        <c:axId val="819847200"/>
        <c:scaling>
          <c:orientation val="minMax"/>
          <c:max val="2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056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Nominale Lohnstückkosten: </a:t>
            </a:r>
          </a:p>
          <a:p>
            <a:pPr>
              <a:defRPr sz="1600"/>
            </a:pPr>
            <a:r>
              <a:rPr lang="de-DE" sz="1600">
                <a:solidFill>
                  <a:sysClr val="windowText" lastClr="000000"/>
                </a:solidFill>
              </a:rPr>
              <a:t>9 Länder der Vergleichsgruppe - auf Basis</a:t>
            </a:r>
            <a:r>
              <a:rPr lang="de-DE" sz="1600" baseline="0">
                <a:solidFill>
                  <a:sysClr val="windowText" lastClr="000000"/>
                </a:solidFill>
              </a:rPr>
              <a:t> von Erwerbspersonen</a:t>
            </a:r>
            <a:endParaRPr lang="de-DE" sz="16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Lohnstückkosten_Q_OECD!$AB$113</c:f>
              <c:strCache>
                <c:ptCount val="1"/>
                <c:pt idx="0">
                  <c:v>mittlere Lohnstückkosten, Index: 2010 = 100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Lohnstückkosten_Q_OECD!$A$126:$A$202</c:f>
              <c:strCache>
                <c:ptCount val="77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  <c:pt idx="67">
                  <c:v>2015-Q4</c:v>
                </c:pt>
                <c:pt idx="68">
                  <c:v>2016-Q1</c:v>
                </c:pt>
                <c:pt idx="69">
                  <c:v>2016-Q2</c:v>
                </c:pt>
                <c:pt idx="70">
                  <c:v>2016-Q3</c:v>
                </c:pt>
                <c:pt idx="71">
                  <c:v>2016-Q4</c:v>
                </c:pt>
                <c:pt idx="72">
                  <c:v>2017-Q1</c:v>
                </c:pt>
                <c:pt idx="73">
                  <c:v>2017-Q2</c:v>
                </c:pt>
                <c:pt idx="74">
                  <c:v>2017-Q3</c:v>
                </c:pt>
                <c:pt idx="75">
                  <c:v>2017-Q4</c:v>
                </c:pt>
                <c:pt idx="76">
                  <c:v>2018-Q1</c:v>
                </c:pt>
              </c:strCache>
            </c:strRef>
          </c:cat>
          <c:val>
            <c:numRef>
              <c:f>Lohnstückkosten_Q_OECD!$AB$126:$AB$202</c:f>
              <c:numCache>
                <c:formatCode>#,##0.0</c:formatCode>
                <c:ptCount val="77"/>
                <c:pt idx="0">
                  <c:v>106.93462427260734</c:v>
                </c:pt>
                <c:pt idx="1">
                  <c:v>107.05621078779411</c:v>
                </c:pt>
                <c:pt idx="2">
                  <c:v>106.84697494371977</c:v>
                </c:pt>
                <c:pt idx="3">
                  <c:v>107.60972678594423</c:v>
                </c:pt>
                <c:pt idx="4">
                  <c:v>108.12614585111788</c:v>
                </c:pt>
                <c:pt idx="5">
                  <c:v>108.50030144276462</c:v>
                </c:pt>
                <c:pt idx="6">
                  <c:v>109.34120768456539</c:v>
                </c:pt>
                <c:pt idx="7">
                  <c:v>110.20588842045134</c:v>
                </c:pt>
                <c:pt idx="8">
                  <c:v>111.31820642300744</c:v>
                </c:pt>
                <c:pt idx="9">
                  <c:v>112.13421053357612</c:v>
                </c:pt>
                <c:pt idx="10">
                  <c:v>111.89599542854064</c:v>
                </c:pt>
                <c:pt idx="11">
                  <c:v>112.25745088584713</c:v>
                </c:pt>
                <c:pt idx="12">
                  <c:v>112.80119975716009</c:v>
                </c:pt>
                <c:pt idx="13">
                  <c:v>112.97223794415703</c:v>
                </c:pt>
                <c:pt idx="14">
                  <c:v>113.62696711941538</c:v>
                </c:pt>
                <c:pt idx="15">
                  <c:v>113.80498147974001</c:v>
                </c:pt>
                <c:pt idx="16">
                  <c:v>114.29969252886485</c:v>
                </c:pt>
                <c:pt idx="17">
                  <c:v>114.50471204254093</c:v>
                </c:pt>
                <c:pt idx="18">
                  <c:v>114.47943431600928</c:v>
                </c:pt>
                <c:pt idx="19">
                  <c:v>114.38433612439786</c:v>
                </c:pt>
                <c:pt idx="20">
                  <c:v>114.12889428736338</c:v>
                </c:pt>
                <c:pt idx="21">
                  <c:v>114.78129484719173</c:v>
                </c:pt>
                <c:pt idx="22">
                  <c:v>115.72861361782995</c:v>
                </c:pt>
                <c:pt idx="23">
                  <c:v>116.70163757309732</c:v>
                </c:pt>
                <c:pt idx="24">
                  <c:v>117.05291681301635</c:v>
                </c:pt>
                <c:pt idx="25">
                  <c:v>117.33574879745109</c:v>
                </c:pt>
                <c:pt idx="26">
                  <c:v>117.92126767108851</c:v>
                </c:pt>
                <c:pt idx="27">
                  <c:v>118.42336294267687</c:v>
                </c:pt>
                <c:pt idx="28">
                  <c:v>119.52393176702796</c:v>
                </c:pt>
                <c:pt idx="29">
                  <c:v>120.49010088261814</c:v>
                </c:pt>
                <c:pt idx="30">
                  <c:v>121.44416870209706</c:v>
                </c:pt>
                <c:pt idx="31">
                  <c:v>122.52307356950708</c:v>
                </c:pt>
                <c:pt idx="32">
                  <c:v>123.52596265206522</c:v>
                </c:pt>
                <c:pt idx="33">
                  <c:v>124.36504896368933</c:v>
                </c:pt>
                <c:pt idx="34">
                  <c:v>124.8443786729073</c:v>
                </c:pt>
                <c:pt idx="35">
                  <c:v>126.12901069675675</c:v>
                </c:pt>
                <c:pt idx="36">
                  <c:v>127.32287555806344</c:v>
                </c:pt>
                <c:pt idx="37">
                  <c:v>128.57211207051313</c:v>
                </c:pt>
                <c:pt idx="38">
                  <c:v>129.20730133285392</c:v>
                </c:pt>
                <c:pt idx="39">
                  <c:v>131.05851908186008</c:v>
                </c:pt>
                <c:pt idx="40">
                  <c:v>131.23364572155438</c:v>
                </c:pt>
                <c:pt idx="41">
                  <c:v>130.41853795903359</c:v>
                </c:pt>
                <c:pt idx="42">
                  <c:v>130.63207243852855</c:v>
                </c:pt>
                <c:pt idx="43">
                  <c:v>130.98786089231436</c:v>
                </c:pt>
                <c:pt idx="44">
                  <c:v>130.45882897804304</c:v>
                </c:pt>
                <c:pt idx="45">
                  <c:v>130.87218759880835</c:v>
                </c:pt>
                <c:pt idx="46">
                  <c:v>132.32439318549524</c:v>
                </c:pt>
                <c:pt idx="47">
                  <c:v>132.71379410196494</c:v>
                </c:pt>
                <c:pt idx="48">
                  <c:v>133.9832934317875</c:v>
                </c:pt>
                <c:pt idx="49">
                  <c:v>134.80595775655073</c:v>
                </c:pt>
                <c:pt idx="50">
                  <c:v>134.90357240288304</c:v>
                </c:pt>
                <c:pt idx="51">
                  <c:v>135.76553417814526</c:v>
                </c:pt>
                <c:pt idx="52">
                  <c:v>137.20255104289345</c:v>
                </c:pt>
                <c:pt idx="53">
                  <c:v>138.10269162386328</c:v>
                </c:pt>
                <c:pt idx="54">
                  <c:v>138.76139394316954</c:v>
                </c:pt>
                <c:pt idx="55">
                  <c:v>140.2738169471269</c:v>
                </c:pt>
                <c:pt idx="56">
                  <c:v>139.7414355920433</c:v>
                </c:pt>
                <c:pt idx="57">
                  <c:v>140.58946326032313</c:v>
                </c:pt>
                <c:pt idx="58">
                  <c:v>140.38574417058589</c:v>
                </c:pt>
                <c:pt idx="59">
                  <c:v>140.97634212749657</c:v>
                </c:pt>
                <c:pt idx="60">
                  <c:v>141.78808092509041</c:v>
                </c:pt>
                <c:pt idx="61">
                  <c:v>142.06829855459125</c:v>
                </c:pt>
                <c:pt idx="62">
                  <c:v>142.62465797663563</c:v>
                </c:pt>
                <c:pt idx="63">
                  <c:v>142.39624773265916</c:v>
                </c:pt>
                <c:pt idx="64">
                  <c:v>143.28836669710429</c:v>
                </c:pt>
                <c:pt idx="65">
                  <c:v>143.84592479101948</c:v>
                </c:pt>
                <c:pt idx="66">
                  <c:v>143.4546651457218</c:v>
                </c:pt>
                <c:pt idx="67">
                  <c:v>144.52952242464505</c:v>
                </c:pt>
                <c:pt idx="68">
                  <c:v>144.77433388985352</c:v>
                </c:pt>
                <c:pt idx="69">
                  <c:v>145.40465548019978</c:v>
                </c:pt>
                <c:pt idx="70">
                  <c:v>146.39592436848605</c:v>
                </c:pt>
                <c:pt idx="71">
                  <c:v>146.31181582904981</c:v>
                </c:pt>
                <c:pt idx="72">
                  <c:v>146.90308839531659</c:v>
                </c:pt>
                <c:pt idx="73">
                  <c:v>147.15723837125219</c:v>
                </c:pt>
                <c:pt idx="74">
                  <c:v>147.91767615677705</c:v>
                </c:pt>
                <c:pt idx="75">
                  <c:v>148.88170844060218</c:v>
                </c:pt>
                <c:pt idx="76">
                  <c:v>150.2843235024217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7-4937-B119-600E5146727E}"/>
            </c:ext>
          </c:extLst>
        </c:ser>
        <c:ser>
          <c:idx val="1"/>
          <c:order val="1"/>
          <c:tx>
            <c:strRef>
              <c:f>Lohnstückkosten_Q_OECD!$AD$113</c:f>
              <c:strCache>
                <c:ptCount val="1"/>
                <c:pt idx="0">
                  <c:v>MW + 1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Lohnstückkosten_Q_OECD!$A$126:$A$202</c:f>
              <c:strCache>
                <c:ptCount val="77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  <c:pt idx="67">
                  <c:v>2015-Q4</c:v>
                </c:pt>
                <c:pt idx="68">
                  <c:v>2016-Q1</c:v>
                </c:pt>
                <c:pt idx="69">
                  <c:v>2016-Q2</c:v>
                </c:pt>
                <c:pt idx="70">
                  <c:v>2016-Q3</c:v>
                </c:pt>
                <c:pt idx="71">
                  <c:v>2016-Q4</c:v>
                </c:pt>
                <c:pt idx="72">
                  <c:v>2017-Q1</c:v>
                </c:pt>
                <c:pt idx="73">
                  <c:v>2017-Q2</c:v>
                </c:pt>
                <c:pt idx="74">
                  <c:v>2017-Q3</c:v>
                </c:pt>
                <c:pt idx="75">
                  <c:v>2017-Q4</c:v>
                </c:pt>
                <c:pt idx="76">
                  <c:v>2018-Q1</c:v>
                </c:pt>
              </c:strCache>
            </c:strRef>
          </c:cat>
          <c:val>
            <c:numRef>
              <c:f>Lohnstückkosten_Q_OECD!$AD$126:$AD$202</c:f>
              <c:numCache>
                <c:formatCode>#,##0.000</c:formatCode>
                <c:ptCount val="77"/>
                <c:pt idx="0">
                  <c:v>114.722004169502</c:v>
                </c:pt>
                <c:pt idx="1">
                  <c:v>114.76965480342758</c:v>
                </c:pt>
                <c:pt idx="2">
                  <c:v>114.74788219154421</c:v>
                </c:pt>
                <c:pt idx="3">
                  <c:v>116.23987270623424</c:v>
                </c:pt>
                <c:pt idx="4">
                  <c:v>116.48218935453161</c:v>
                </c:pt>
                <c:pt idx="5">
                  <c:v>116.94853954956234</c:v>
                </c:pt>
                <c:pt idx="6">
                  <c:v>117.55102155403755</c:v>
                </c:pt>
                <c:pt idx="7">
                  <c:v>119.02965023378158</c:v>
                </c:pt>
                <c:pt idx="8">
                  <c:v>120.40511827747896</c:v>
                </c:pt>
                <c:pt idx="9">
                  <c:v>123.0962991714246</c:v>
                </c:pt>
                <c:pt idx="10">
                  <c:v>121.76825871292947</c:v>
                </c:pt>
                <c:pt idx="11">
                  <c:v>123.0335148089645</c:v>
                </c:pt>
                <c:pt idx="12">
                  <c:v>123.60610145262321</c:v>
                </c:pt>
                <c:pt idx="13">
                  <c:v>124.77562368971894</c:v>
                </c:pt>
                <c:pt idx="14">
                  <c:v>125.92081978767645</c:v>
                </c:pt>
                <c:pt idx="15">
                  <c:v>126.08209966373617</c:v>
                </c:pt>
                <c:pt idx="16">
                  <c:v>126.05585467970059</c:v>
                </c:pt>
                <c:pt idx="17">
                  <c:v>126.4275445456542</c:v>
                </c:pt>
                <c:pt idx="18">
                  <c:v>127.1054463775647</c:v>
                </c:pt>
                <c:pt idx="19">
                  <c:v>126.87934957325393</c:v>
                </c:pt>
                <c:pt idx="20">
                  <c:v>126.62509763528742</c:v>
                </c:pt>
                <c:pt idx="21">
                  <c:v>126.95276028308564</c:v>
                </c:pt>
                <c:pt idx="22">
                  <c:v>128.67819552733087</c:v>
                </c:pt>
                <c:pt idx="23">
                  <c:v>130.15536886007888</c:v>
                </c:pt>
                <c:pt idx="24">
                  <c:v>130.36531411200059</c:v>
                </c:pt>
                <c:pt idx="25">
                  <c:v>131.15934902303528</c:v>
                </c:pt>
                <c:pt idx="26">
                  <c:v>131.90731361015787</c:v>
                </c:pt>
                <c:pt idx="27">
                  <c:v>132.63610744242794</c:v>
                </c:pt>
                <c:pt idx="28">
                  <c:v>134.67359989547106</c:v>
                </c:pt>
                <c:pt idx="29">
                  <c:v>136.32435170549846</c:v>
                </c:pt>
                <c:pt idx="30">
                  <c:v>137.62995250936228</c:v>
                </c:pt>
                <c:pt idx="31">
                  <c:v>139.26439011590892</c:v>
                </c:pt>
                <c:pt idx="32">
                  <c:v>141.12789380922786</c:v>
                </c:pt>
                <c:pt idx="33">
                  <c:v>142.52125230586768</c:v>
                </c:pt>
                <c:pt idx="34">
                  <c:v>143.42087807229331</c:v>
                </c:pt>
                <c:pt idx="35">
                  <c:v>145.00033676371316</c:v>
                </c:pt>
                <c:pt idx="36">
                  <c:v>147.26182792451203</c:v>
                </c:pt>
                <c:pt idx="37">
                  <c:v>149.48521981860137</c:v>
                </c:pt>
                <c:pt idx="38">
                  <c:v>150.86097318368502</c:v>
                </c:pt>
                <c:pt idx="39">
                  <c:v>152.63594876527884</c:v>
                </c:pt>
                <c:pt idx="40">
                  <c:v>151.88948165158752</c:v>
                </c:pt>
                <c:pt idx="41">
                  <c:v>152.6810837745559</c:v>
                </c:pt>
                <c:pt idx="42">
                  <c:v>153.63547225606078</c:v>
                </c:pt>
                <c:pt idx="43">
                  <c:v>154.92426595922009</c:v>
                </c:pt>
                <c:pt idx="44">
                  <c:v>153.44512347870241</c:v>
                </c:pt>
                <c:pt idx="45">
                  <c:v>154.82766951631152</c:v>
                </c:pt>
                <c:pt idx="46">
                  <c:v>158.35286506819401</c:v>
                </c:pt>
                <c:pt idx="47">
                  <c:v>158.4874409853951</c:v>
                </c:pt>
                <c:pt idx="48">
                  <c:v>160.44857324609822</c:v>
                </c:pt>
                <c:pt idx="49">
                  <c:v>161.56620459117173</c:v>
                </c:pt>
                <c:pt idx="50">
                  <c:v>162.47981322105531</c:v>
                </c:pt>
                <c:pt idx="51">
                  <c:v>163.63620798817345</c:v>
                </c:pt>
                <c:pt idx="52">
                  <c:v>165.49473901212374</c:v>
                </c:pt>
                <c:pt idx="53">
                  <c:v>166.72169568803233</c:v>
                </c:pt>
                <c:pt idx="54">
                  <c:v>168.06575024412382</c:v>
                </c:pt>
                <c:pt idx="55">
                  <c:v>170.21055593751203</c:v>
                </c:pt>
                <c:pt idx="56">
                  <c:v>170.52688995742767</c:v>
                </c:pt>
                <c:pt idx="57">
                  <c:v>171.76361383007156</c:v>
                </c:pt>
                <c:pt idx="58">
                  <c:v>171.65752825050475</c:v>
                </c:pt>
                <c:pt idx="59">
                  <c:v>172.69517031205325</c:v>
                </c:pt>
                <c:pt idx="60">
                  <c:v>173.86182794424042</c:v>
                </c:pt>
                <c:pt idx="61">
                  <c:v>173.88872567922419</c:v>
                </c:pt>
                <c:pt idx="62">
                  <c:v>174.72922727060867</c:v>
                </c:pt>
                <c:pt idx="63">
                  <c:v>174.31728859881721</c:v>
                </c:pt>
                <c:pt idx="64">
                  <c:v>176.11616400683479</c:v>
                </c:pt>
                <c:pt idx="65">
                  <c:v>176.7394733543438</c:v>
                </c:pt>
                <c:pt idx="66">
                  <c:v>175.75515633287847</c:v>
                </c:pt>
                <c:pt idx="67">
                  <c:v>177.61213278415022</c:v>
                </c:pt>
                <c:pt idx="68">
                  <c:v>177.34092642697391</c:v>
                </c:pt>
                <c:pt idx="69">
                  <c:v>178.25125692903643</c:v>
                </c:pt>
                <c:pt idx="70">
                  <c:v>179.71608824390779</c:v>
                </c:pt>
                <c:pt idx="71">
                  <c:v>178.81633922633958</c:v>
                </c:pt>
                <c:pt idx="72">
                  <c:v>179.9063327066261</c:v>
                </c:pt>
                <c:pt idx="73">
                  <c:v>180.2214919936286</c:v>
                </c:pt>
                <c:pt idx="74">
                  <c:v>181.41163524789243</c:v>
                </c:pt>
                <c:pt idx="75">
                  <c:v>182.63523176712906</c:v>
                </c:pt>
                <c:pt idx="76">
                  <c:v>184.03580350893174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7-4937-B119-600E5146727E}"/>
            </c:ext>
          </c:extLst>
        </c:ser>
        <c:ser>
          <c:idx val="2"/>
          <c:order val="2"/>
          <c:tx>
            <c:strRef>
              <c:f>Lohnstückkosten_Q_OECD!$AE$113</c:f>
              <c:strCache>
                <c:ptCount val="1"/>
                <c:pt idx="0">
                  <c:v>MW - 1 STD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Lohnstückkosten_Q_OECD!$A$126:$A$202</c:f>
              <c:strCache>
                <c:ptCount val="77"/>
                <c:pt idx="0">
                  <c:v>1999-Q1</c:v>
                </c:pt>
                <c:pt idx="1">
                  <c:v>1999-Q2</c:v>
                </c:pt>
                <c:pt idx="2">
                  <c:v>1999-Q3</c:v>
                </c:pt>
                <c:pt idx="3">
                  <c:v>1999-Q4</c:v>
                </c:pt>
                <c:pt idx="4">
                  <c:v>2000-Q1</c:v>
                </c:pt>
                <c:pt idx="5">
                  <c:v>2000-Q2</c:v>
                </c:pt>
                <c:pt idx="6">
                  <c:v>2000-Q3</c:v>
                </c:pt>
                <c:pt idx="7">
                  <c:v>2000-Q4</c:v>
                </c:pt>
                <c:pt idx="8">
                  <c:v>2001-Q1</c:v>
                </c:pt>
                <c:pt idx="9">
                  <c:v>2001-Q2</c:v>
                </c:pt>
                <c:pt idx="10">
                  <c:v>2001-Q3</c:v>
                </c:pt>
                <c:pt idx="11">
                  <c:v>2001-Q4</c:v>
                </c:pt>
                <c:pt idx="12">
                  <c:v>2002-Q1</c:v>
                </c:pt>
                <c:pt idx="13">
                  <c:v>2002-Q2</c:v>
                </c:pt>
                <c:pt idx="14">
                  <c:v>2002-Q3</c:v>
                </c:pt>
                <c:pt idx="15">
                  <c:v>2002-Q4</c:v>
                </c:pt>
                <c:pt idx="16">
                  <c:v>2003-Q1</c:v>
                </c:pt>
                <c:pt idx="17">
                  <c:v>2003-Q2</c:v>
                </c:pt>
                <c:pt idx="18">
                  <c:v>2003-Q3</c:v>
                </c:pt>
                <c:pt idx="19">
                  <c:v>2003-Q4</c:v>
                </c:pt>
                <c:pt idx="20">
                  <c:v>2004-Q1</c:v>
                </c:pt>
                <c:pt idx="21">
                  <c:v>2004-Q2</c:v>
                </c:pt>
                <c:pt idx="22">
                  <c:v>2004-Q3</c:v>
                </c:pt>
                <c:pt idx="23">
                  <c:v>2004-Q4</c:v>
                </c:pt>
                <c:pt idx="24">
                  <c:v>2005-Q1</c:v>
                </c:pt>
                <c:pt idx="25">
                  <c:v>2005-Q2</c:v>
                </c:pt>
                <c:pt idx="26">
                  <c:v>2005-Q3</c:v>
                </c:pt>
                <c:pt idx="27">
                  <c:v>2005-Q4</c:v>
                </c:pt>
                <c:pt idx="28">
                  <c:v>2006-Q1</c:v>
                </c:pt>
                <c:pt idx="29">
                  <c:v>2006-Q2</c:v>
                </c:pt>
                <c:pt idx="30">
                  <c:v>2006-Q3</c:v>
                </c:pt>
                <c:pt idx="31">
                  <c:v>2006-Q4</c:v>
                </c:pt>
                <c:pt idx="32">
                  <c:v>2007-Q1</c:v>
                </c:pt>
                <c:pt idx="33">
                  <c:v>2007-Q2</c:v>
                </c:pt>
                <c:pt idx="34">
                  <c:v>2007-Q3</c:v>
                </c:pt>
                <c:pt idx="35">
                  <c:v>2007-Q4</c:v>
                </c:pt>
                <c:pt idx="36">
                  <c:v>2008-Q1</c:v>
                </c:pt>
                <c:pt idx="37">
                  <c:v>2008-Q2</c:v>
                </c:pt>
                <c:pt idx="38">
                  <c:v>2008-Q3</c:v>
                </c:pt>
                <c:pt idx="39">
                  <c:v>2008-Q4</c:v>
                </c:pt>
                <c:pt idx="40">
                  <c:v>2009-Q1</c:v>
                </c:pt>
                <c:pt idx="41">
                  <c:v>2009-Q2</c:v>
                </c:pt>
                <c:pt idx="42">
                  <c:v>2009-Q3</c:v>
                </c:pt>
                <c:pt idx="43">
                  <c:v>2009-Q4</c:v>
                </c:pt>
                <c:pt idx="44">
                  <c:v>2010-Q1</c:v>
                </c:pt>
                <c:pt idx="45">
                  <c:v>2010-Q2</c:v>
                </c:pt>
                <c:pt idx="46">
                  <c:v>2010-Q3</c:v>
                </c:pt>
                <c:pt idx="47">
                  <c:v>2010-Q4</c:v>
                </c:pt>
                <c:pt idx="48">
                  <c:v>2011-Q1</c:v>
                </c:pt>
                <c:pt idx="49">
                  <c:v>2011-Q2</c:v>
                </c:pt>
                <c:pt idx="50">
                  <c:v>2011-Q3</c:v>
                </c:pt>
                <c:pt idx="51">
                  <c:v>2011-Q4</c:v>
                </c:pt>
                <c:pt idx="52">
                  <c:v>2012-Q1</c:v>
                </c:pt>
                <c:pt idx="53">
                  <c:v>2012-Q2</c:v>
                </c:pt>
                <c:pt idx="54">
                  <c:v>2012-Q3</c:v>
                </c:pt>
                <c:pt idx="55">
                  <c:v>2012-Q4</c:v>
                </c:pt>
                <c:pt idx="56">
                  <c:v>2013-Q1</c:v>
                </c:pt>
                <c:pt idx="57">
                  <c:v>2013-Q2</c:v>
                </c:pt>
                <c:pt idx="58">
                  <c:v>2013-Q3</c:v>
                </c:pt>
                <c:pt idx="59">
                  <c:v>2013-Q4</c:v>
                </c:pt>
                <c:pt idx="60">
                  <c:v>2014-Q1</c:v>
                </c:pt>
                <c:pt idx="61">
                  <c:v>2014-Q2</c:v>
                </c:pt>
                <c:pt idx="62">
                  <c:v>2014-Q3</c:v>
                </c:pt>
                <c:pt idx="63">
                  <c:v>2014-Q4</c:v>
                </c:pt>
                <c:pt idx="64">
                  <c:v>2015-Q1</c:v>
                </c:pt>
                <c:pt idx="65">
                  <c:v>2015-Q2</c:v>
                </c:pt>
                <c:pt idx="66">
                  <c:v>2015-Q3</c:v>
                </c:pt>
                <c:pt idx="67">
                  <c:v>2015-Q4</c:v>
                </c:pt>
                <c:pt idx="68">
                  <c:v>2016-Q1</c:v>
                </c:pt>
                <c:pt idx="69">
                  <c:v>2016-Q2</c:v>
                </c:pt>
                <c:pt idx="70">
                  <c:v>2016-Q3</c:v>
                </c:pt>
                <c:pt idx="71">
                  <c:v>2016-Q4</c:v>
                </c:pt>
                <c:pt idx="72">
                  <c:v>2017-Q1</c:v>
                </c:pt>
                <c:pt idx="73">
                  <c:v>2017-Q2</c:v>
                </c:pt>
                <c:pt idx="74">
                  <c:v>2017-Q3</c:v>
                </c:pt>
                <c:pt idx="75">
                  <c:v>2017-Q4</c:v>
                </c:pt>
                <c:pt idx="76">
                  <c:v>2018-Q1</c:v>
                </c:pt>
              </c:strCache>
            </c:strRef>
          </c:cat>
          <c:val>
            <c:numRef>
              <c:f>Lohnstückkosten_Q_OECD!$AE$126:$AE$202</c:f>
              <c:numCache>
                <c:formatCode>#,##0.000</c:formatCode>
                <c:ptCount val="77"/>
                <c:pt idx="0">
                  <c:v>99.147244375712674</c:v>
                </c:pt>
                <c:pt idx="1">
                  <c:v>99.342766772160644</c:v>
                </c:pt>
                <c:pt idx="2">
                  <c:v>98.946067695895337</c:v>
                </c:pt>
                <c:pt idx="3">
                  <c:v>98.979580865654228</c:v>
                </c:pt>
                <c:pt idx="4">
                  <c:v>99.770102347704153</c:v>
                </c:pt>
                <c:pt idx="5">
                  <c:v>100.05206333596691</c:v>
                </c:pt>
                <c:pt idx="6">
                  <c:v>101.13139381509323</c:v>
                </c:pt>
                <c:pt idx="7">
                  <c:v>101.38212660712111</c:v>
                </c:pt>
                <c:pt idx="8">
                  <c:v>102.23129456853592</c:v>
                </c:pt>
                <c:pt idx="9">
                  <c:v>101.17212189572764</c:v>
                </c:pt>
                <c:pt idx="10">
                  <c:v>102.02373214415182</c:v>
                </c:pt>
                <c:pt idx="11">
                  <c:v>101.48138696272977</c:v>
                </c:pt>
                <c:pt idx="12">
                  <c:v>101.99629806169698</c:v>
                </c:pt>
                <c:pt idx="13">
                  <c:v>101.16885219859512</c:v>
                </c:pt>
                <c:pt idx="14">
                  <c:v>101.33311445115432</c:v>
                </c:pt>
                <c:pt idx="15">
                  <c:v>101.52786329574384</c:v>
                </c:pt>
                <c:pt idx="16">
                  <c:v>102.54353037802912</c:v>
                </c:pt>
                <c:pt idx="17">
                  <c:v>102.58187953942766</c:v>
                </c:pt>
                <c:pt idx="18">
                  <c:v>101.85342225445385</c:v>
                </c:pt>
                <c:pt idx="19">
                  <c:v>101.88932267554179</c:v>
                </c:pt>
                <c:pt idx="20">
                  <c:v>101.63269093943934</c:v>
                </c:pt>
                <c:pt idx="21">
                  <c:v>102.60982941129782</c:v>
                </c:pt>
                <c:pt idx="22">
                  <c:v>102.77903170832903</c:v>
                </c:pt>
                <c:pt idx="23">
                  <c:v>103.24790628611574</c:v>
                </c:pt>
                <c:pt idx="24">
                  <c:v>103.7405195140321</c:v>
                </c:pt>
                <c:pt idx="25">
                  <c:v>103.5121485718669</c:v>
                </c:pt>
                <c:pt idx="26">
                  <c:v>103.93522173201917</c:v>
                </c:pt>
                <c:pt idx="27">
                  <c:v>104.21061844292581</c:v>
                </c:pt>
                <c:pt idx="28">
                  <c:v>104.37426363858486</c:v>
                </c:pt>
                <c:pt idx="29">
                  <c:v>104.65585005973782</c:v>
                </c:pt>
                <c:pt idx="30">
                  <c:v>105.25838489483185</c:v>
                </c:pt>
                <c:pt idx="31">
                  <c:v>105.78175702310523</c:v>
                </c:pt>
                <c:pt idx="32">
                  <c:v>105.92403149490258</c:v>
                </c:pt>
                <c:pt idx="33">
                  <c:v>106.208845621511</c:v>
                </c:pt>
                <c:pt idx="34">
                  <c:v>106.26787927352129</c:v>
                </c:pt>
                <c:pt idx="35">
                  <c:v>107.25768462980034</c:v>
                </c:pt>
                <c:pt idx="36">
                  <c:v>107.38392319161485</c:v>
                </c:pt>
                <c:pt idx="37">
                  <c:v>107.65900432242488</c:v>
                </c:pt>
                <c:pt idx="38">
                  <c:v>107.55362948202281</c:v>
                </c:pt>
                <c:pt idx="39">
                  <c:v>109.48108939844131</c:v>
                </c:pt>
                <c:pt idx="40">
                  <c:v>110.57780979152126</c:v>
                </c:pt>
                <c:pt idx="41">
                  <c:v>108.15599214351127</c:v>
                </c:pt>
                <c:pt idx="42">
                  <c:v>107.62867262099633</c:v>
                </c:pt>
                <c:pt idx="43">
                  <c:v>107.05145582540862</c:v>
                </c:pt>
                <c:pt idx="44">
                  <c:v>107.47253447738368</c:v>
                </c:pt>
                <c:pt idx="45">
                  <c:v>106.91670568130517</c:v>
                </c:pt>
                <c:pt idx="46">
                  <c:v>106.29592130279646</c:v>
                </c:pt>
                <c:pt idx="47">
                  <c:v>106.94014721853478</c:v>
                </c:pt>
                <c:pt idx="48">
                  <c:v>107.51801361747677</c:v>
                </c:pt>
                <c:pt idx="49">
                  <c:v>108.04571092192973</c:v>
                </c:pt>
                <c:pt idx="50">
                  <c:v>107.32733158471078</c:v>
                </c:pt>
                <c:pt idx="51">
                  <c:v>107.89486036811707</c:v>
                </c:pt>
                <c:pt idx="52">
                  <c:v>108.91036307366316</c:v>
                </c:pt>
                <c:pt idx="53">
                  <c:v>109.48368755969425</c:v>
                </c:pt>
                <c:pt idx="54">
                  <c:v>109.45703764221525</c:v>
                </c:pt>
                <c:pt idx="55">
                  <c:v>110.33707795674177</c:v>
                </c:pt>
                <c:pt idx="56">
                  <c:v>108.95598122665893</c:v>
                </c:pt>
                <c:pt idx="57">
                  <c:v>109.41531269057471</c:v>
                </c:pt>
                <c:pt idx="58">
                  <c:v>109.11396009066704</c:v>
                </c:pt>
                <c:pt idx="59">
                  <c:v>109.25751394293988</c:v>
                </c:pt>
                <c:pt idx="60">
                  <c:v>109.71433390594041</c:v>
                </c:pt>
                <c:pt idx="61">
                  <c:v>110.24787142995832</c:v>
                </c:pt>
                <c:pt idx="62">
                  <c:v>110.52008868266259</c:v>
                </c:pt>
                <c:pt idx="63">
                  <c:v>110.47520686650113</c:v>
                </c:pt>
                <c:pt idx="64">
                  <c:v>110.46056938737379</c:v>
                </c:pt>
                <c:pt idx="65">
                  <c:v>110.95237622769517</c:v>
                </c:pt>
                <c:pt idx="66">
                  <c:v>111.15417395856514</c:v>
                </c:pt>
                <c:pt idx="67">
                  <c:v>111.4469120651399</c:v>
                </c:pt>
                <c:pt idx="68">
                  <c:v>112.20774135273314</c:v>
                </c:pt>
                <c:pt idx="69">
                  <c:v>112.55805403136313</c:v>
                </c:pt>
                <c:pt idx="70">
                  <c:v>113.07576049306431</c:v>
                </c:pt>
                <c:pt idx="71">
                  <c:v>113.80729243176003</c:v>
                </c:pt>
                <c:pt idx="72">
                  <c:v>113.89984408400707</c:v>
                </c:pt>
                <c:pt idx="73">
                  <c:v>114.09298474887578</c:v>
                </c:pt>
                <c:pt idx="74">
                  <c:v>114.42371706566166</c:v>
                </c:pt>
                <c:pt idx="75">
                  <c:v>115.12818511407531</c:v>
                </c:pt>
                <c:pt idx="76">
                  <c:v>116.53284349591166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7-4937-B119-600E5146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210288"/>
        <c:axId val="866090752"/>
      </c:lineChart>
      <c:catAx>
        <c:axId val="86021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6090752"/>
        <c:crosses val="autoZero"/>
        <c:auto val="1"/>
        <c:lblAlgn val="ctr"/>
        <c:lblOffset val="100"/>
        <c:tickLblSkip val="4"/>
        <c:noMultiLvlLbl val="0"/>
      </c:catAx>
      <c:valAx>
        <c:axId val="866090752"/>
        <c:scaling>
          <c:orientation val="minMax"/>
          <c:max val="190"/>
          <c:min val="9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021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Diffusion_EWU_wechs!$R$1</c:f>
              <c:strCache>
                <c:ptCount val="1"/>
                <c:pt idx="0">
                  <c:v>Diffusionsindex Ansatz 2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Diffusion_EWU_wechs!$Q$2:$Q$79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Diffusion_EWU_wechs!$R$2:$R$79</c:f>
              <c:numCache>
                <c:formatCode>0.000</c:formatCode>
                <c:ptCount val="78"/>
                <c:pt idx="1">
                  <c:v>0.4166667</c:v>
                </c:pt>
                <c:pt idx="2">
                  <c:v>0.83333330000000005</c:v>
                </c:pt>
                <c:pt idx="3">
                  <c:v>0.83333330000000005</c:v>
                </c:pt>
                <c:pt idx="4">
                  <c:v>0.83333330000000005</c:v>
                </c:pt>
                <c:pt idx="5">
                  <c:v>0.66666669999999995</c:v>
                </c:pt>
                <c:pt idx="6">
                  <c:v>0.25</c:v>
                </c:pt>
                <c:pt idx="7">
                  <c:v>0.66666669999999995</c:v>
                </c:pt>
                <c:pt idx="8">
                  <c:v>0.30769229999999997</c:v>
                </c:pt>
                <c:pt idx="9">
                  <c:v>0.84615390000000001</c:v>
                </c:pt>
                <c:pt idx="10">
                  <c:v>0.76923079999999999</c:v>
                </c:pt>
                <c:pt idx="11">
                  <c:v>0.84615390000000001</c:v>
                </c:pt>
                <c:pt idx="12">
                  <c:v>0.69230769999999997</c:v>
                </c:pt>
                <c:pt idx="13">
                  <c:v>0.46153850000000002</c:v>
                </c:pt>
                <c:pt idx="14">
                  <c:v>0.76923079999999999</c:v>
                </c:pt>
                <c:pt idx="15">
                  <c:v>0.84615390000000001</c:v>
                </c:pt>
                <c:pt idx="16">
                  <c:v>0.84615390000000001</c:v>
                </c:pt>
                <c:pt idx="17">
                  <c:v>0.76923079999999999</c:v>
                </c:pt>
                <c:pt idx="18">
                  <c:v>0.61538459999999995</c:v>
                </c:pt>
                <c:pt idx="19">
                  <c:v>0.76923079999999999</c:v>
                </c:pt>
                <c:pt idx="20">
                  <c:v>0.61538459999999995</c:v>
                </c:pt>
                <c:pt idx="21">
                  <c:v>0.61538459999999995</c:v>
                </c:pt>
                <c:pt idx="22">
                  <c:v>0.61538459999999995</c:v>
                </c:pt>
                <c:pt idx="23">
                  <c:v>0.69230769999999997</c:v>
                </c:pt>
                <c:pt idx="24">
                  <c:v>0.76923079999999999</c:v>
                </c:pt>
                <c:pt idx="25">
                  <c:v>0.61538459999999995</c:v>
                </c:pt>
                <c:pt idx="26">
                  <c:v>0.69230769999999997</c:v>
                </c:pt>
                <c:pt idx="27">
                  <c:v>0.61538459999999995</c:v>
                </c:pt>
                <c:pt idx="28">
                  <c:v>0.92307689999999998</c:v>
                </c:pt>
                <c:pt idx="29">
                  <c:v>0.53846159999999998</c:v>
                </c:pt>
                <c:pt idx="30">
                  <c:v>0.76923079999999999</c:v>
                </c:pt>
                <c:pt idx="31">
                  <c:v>0.84615390000000001</c:v>
                </c:pt>
                <c:pt idx="32">
                  <c:v>0.78571429999999998</c:v>
                </c:pt>
                <c:pt idx="33">
                  <c:v>0.71428570000000002</c:v>
                </c:pt>
                <c:pt idx="34">
                  <c:v>0.64285709999999996</c:v>
                </c:pt>
                <c:pt idx="35">
                  <c:v>0.71428570000000002</c:v>
                </c:pt>
                <c:pt idx="36">
                  <c:v>0.625</c:v>
                </c:pt>
                <c:pt idx="37">
                  <c:v>0.75</c:v>
                </c:pt>
                <c:pt idx="38">
                  <c:v>0.75</c:v>
                </c:pt>
                <c:pt idx="39">
                  <c:v>1</c:v>
                </c:pt>
                <c:pt idx="40">
                  <c:v>1</c:v>
                </c:pt>
                <c:pt idx="41">
                  <c:v>0.70588240000000002</c:v>
                </c:pt>
                <c:pt idx="42">
                  <c:v>0.82352939999999997</c:v>
                </c:pt>
                <c:pt idx="43">
                  <c:v>0.82352939999999997</c:v>
                </c:pt>
                <c:pt idx="44">
                  <c:v>0.76470590000000005</c:v>
                </c:pt>
                <c:pt idx="45">
                  <c:v>0.82352939999999997</c:v>
                </c:pt>
                <c:pt idx="46">
                  <c:v>0.76470590000000005</c:v>
                </c:pt>
                <c:pt idx="47">
                  <c:v>0.82352939999999997</c:v>
                </c:pt>
                <c:pt idx="48">
                  <c:v>0.61111110000000002</c:v>
                </c:pt>
                <c:pt idx="49">
                  <c:v>0.61111110000000002</c:v>
                </c:pt>
                <c:pt idx="50">
                  <c:v>0.61111110000000002</c:v>
                </c:pt>
                <c:pt idx="51">
                  <c:v>0.66666669999999995</c:v>
                </c:pt>
                <c:pt idx="52">
                  <c:v>0.72222220000000004</c:v>
                </c:pt>
                <c:pt idx="53">
                  <c:v>0.83333330000000005</c:v>
                </c:pt>
                <c:pt idx="54">
                  <c:v>0.88888889999999998</c:v>
                </c:pt>
                <c:pt idx="55">
                  <c:v>0.88888889999999998</c:v>
                </c:pt>
                <c:pt idx="56">
                  <c:v>0.83333330000000005</c:v>
                </c:pt>
                <c:pt idx="57">
                  <c:v>0.61111110000000002</c:v>
                </c:pt>
                <c:pt idx="58">
                  <c:v>0.66666669999999995</c:v>
                </c:pt>
                <c:pt idx="59">
                  <c:v>0.66666669999999995</c:v>
                </c:pt>
                <c:pt idx="60">
                  <c:v>0.4736842</c:v>
                </c:pt>
                <c:pt idx="61">
                  <c:v>0.5789474</c:v>
                </c:pt>
                <c:pt idx="62">
                  <c:v>0.5263158</c:v>
                </c:pt>
                <c:pt idx="63">
                  <c:v>0.4736842</c:v>
                </c:pt>
                <c:pt idx="64">
                  <c:v>0.65</c:v>
                </c:pt>
                <c:pt idx="65">
                  <c:v>0.25</c:v>
                </c:pt>
                <c:pt idx="66">
                  <c:v>0.65</c:v>
                </c:pt>
                <c:pt idx="67">
                  <c:v>0.5</c:v>
                </c:pt>
                <c:pt idx="68">
                  <c:v>0.55000000000000004</c:v>
                </c:pt>
                <c:pt idx="69">
                  <c:v>0.7</c:v>
                </c:pt>
                <c:pt idx="70">
                  <c:v>0.4</c:v>
                </c:pt>
                <c:pt idx="71">
                  <c:v>0.6</c:v>
                </c:pt>
                <c:pt idx="72">
                  <c:v>0.7</c:v>
                </c:pt>
                <c:pt idx="73">
                  <c:v>0.75</c:v>
                </c:pt>
                <c:pt idx="74">
                  <c:v>0.7</c:v>
                </c:pt>
                <c:pt idx="75">
                  <c:v>0.85</c:v>
                </c:pt>
                <c:pt idx="76">
                  <c:v>0.55000000000000004</c:v>
                </c:pt>
                <c:pt idx="7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F-4433-B59F-BC7FB5163F51}"/>
            </c:ext>
          </c:extLst>
        </c:ser>
        <c:ser>
          <c:idx val="1"/>
          <c:order val="1"/>
          <c:tx>
            <c:strRef>
              <c:f>Diffusion_EWU_wechs!$S$2:$S$6</c:f>
              <c:strCache>
                <c:ptCount val="5"/>
                <c:pt idx="0">
                  <c:v>Jan. 99</c:v>
                </c:pt>
                <c:pt idx="1">
                  <c:v>0.417</c:v>
                </c:pt>
                <c:pt idx="2">
                  <c:v>0.833</c:v>
                </c:pt>
                <c:pt idx="3">
                  <c:v>0.833</c:v>
                </c:pt>
                <c:pt idx="4">
                  <c:v>0.833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Diffusion_EWU_wechs!$Q$2:$Q$79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Diffusion_EWU_wechs!$S$2:$S$79</c:f>
              <c:numCache>
                <c:formatCode>0.000</c:formatCode>
                <c:ptCount val="78"/>
                <c:pt idx="7">
                  <c:v>0.6428571428571429</c:v>
                </c:pt>
                <c:pt idx="8">
                  <c:v>0.60096153750000003</c:v>
                </c:pt>
                <c:pt idx="9">
                  <c:v>0.65464743749999998</c:v>
                </c:pt>
                <c:pt idx="10">
                  <c:v>0.64663462500000002</c:v>
                </c:pt>
                <c:pt idx="11">
                  <c:v>0.64823719999999996</c:v>
                </c:pt>
                <c:pt idx="12">
                  <c:v>0.63060899999999998</c:v>
                </c:pt>
                <c:pt idx="13">
                  <c:v>0.60496797499999988</c:v>
                </c:pt>
                <c:pt idx="14">
                  <c:v>0.66987182499999998</c:v>
                </c:pt>
                <c:pt idx="15">
                  <c:v>0.69230772500000004</c:v>
                </c:pt>
                <c:pt idx="16">
                  <c:v>0.75961542500000001</c:v>
                </c:pt>
                <c:pt idx="17">
                  <c:v>0.75000003749999999</c:v>
                </c:pt>
                <c:pt idx="18">
                  <c:v>0.73076926249999996</c:v>
                </c:pt>
                <c:pt idx="19">
                  <c:v>0.72115387499999994</c:v>
                </c:pt>
                <c:pt idx="20">
                  <c:v>0.71153848749999993</c:v>
                </c:pt>
                <c:pt idx="21">
                  <c:v>0.73076924999999993</c:v>
                </c:pt>
                <c:pt idx="22">
                  <c:v>0.71153847499999989</c:v>
                </c:pt>
                <c:pt idx="23">
                  <c:v>0.69230769999999986</c:v>
                </c:pt>
                <c:pt idx="24">
                  <c:v>0.68269231249999995</c:v>
                </c:pt>
                <c:pt idx="25">
                  <c:v>0.66346153749999992</c:v>
                </c:pt>
                <c:pt idx="26">
                  <c:v>0.67307692499999994</c:v>
                </c:pt>
                <c:pt idx="27">
                  <c:v>0.6538461499999999</c:v>
                </c:pt>
                <c:pt idx="28">
                  <c:v>0.69230768749999994</c:v>
                </c:pt>
                <c:pt idx="29">
                  <c:v>0.68269231249999995</c:v>
                </c:pt>
                <c:pt idx="30">
                  <c:v>0.70192308749999999</c:v>
                </c:pt>
                <c:pt idx="31">
                  <c:v>0.72115386250000002</c:v>
                </c:pt>
                <c:pt idx="32">
                  <c:v>0.72321429999999998</c:v>
                </c:pt>
                <c:pt idx="33">
                  <c:v>0.73557693749999986</c:v>
                </c:pt>
                <c:pt idx="34">
                  <c:v>0.72939561249999996</c:v>
                </c:pt>
                <c:pt idx="35">
                  <c:v>0.74175824999999995</c:v>
                </c:pt>
                <c:pt idx="36">
                  <c:v>0.70449863749999997</c:v>
                </c:pt>
                <c:pt idx="37">
                  <c:v>0.7309409375</c:v>
                </c:pt>
                <c:pt idx="38">
                  <c:v>0.72853708750000001</c:v>
                </c:pt>
                <c:pt idx="39">
                  <c:v>0.74776785000000001</c:v>
                </c:pt>
                <c:pt idx="40">
                  <c:v>0.77455356249999996</c:v>
                </c:pt>
                <c:pt idx="41">
                  <c:v>0.77350315000000003</c:v>
                </c:pt>
                <c:pt idx="42">
                  <c:v>0.79608718749999996</c:v>
                </c:pt>
                <c:pt idx="43">
                  <c:v>0.80974265000000001</c:v>
                </c:pt>
                <c:pt idx="44">
                  <c:v>0.82720588750000001</c:v>
                </c:pt>
                <c:pt idx="45">
                  <c:v>0.83639706250000001</c:v>
                </c:pt>
                <c:pt idx="46">
                  <c:v>0.83823530000000002</c:v>
                </c:pt>
                <c:pt idx="47">
                  <c:v>0.81617647500000001</c:v>
                </c:pt>
                <c:pt idx="48">
                  <c:v>0.76756536250000007</c:v>
                </c:pt>
                <c:pt idx="49">
                  <c:v>0.75571895000000011</c:v>
                </c:pt>
                <c:pt idx="50">
                  <c:v>0.72916666250000017</c:v>
                </c:pt>
                <c:pt idx="51">
                  <c:v>0.709558825</c:v>
                </c:pt>
                <c:pt idx="52">
                  <c:v>0.70424836250000011</c:v>
                </c:pt>
                <c:pt idx="53">
                  <c:v>0.70547384999999996</c:v>
                </c:pt>
                <c:pt idx="54">
                  <c:v>0.720996725</c:v>
                </c:pt>
                <c:pt idx="55">
                  <c:v>0.72916666249999995</c:v>
                </c:pt>
                <c:pt idx="56">
                  <c:v>0.75694443749999984</c:v>
                </c:pt>
                <c:pt idx="57">
                  <c:v>0.75694443750000007</c:v>
                </c:pt>
                <c:pt idx="58">
                  <c:v>0.76388888750000006</c:v>
                </c:pt>
                <c:pt idx="59">
                  <c:v>0.76388888750000006</c:v>
                </c:pt>
                <c:pt idx="60">
                  <c:v>0.73282163750000018</c:v>
                </c:pt>
                <c:pt idx="61">
                  <c:v>0.70102339999999996</c:v>
                </c:pt>
                <c:pt idx="62">
                  <c:v>0.6557017624999999</c:v>
                </c:pt>
                <c:pt idx="63">
                  <c:v>0.60380117500000008</c:v>
                </c:pt>
                <c:pt idx="64">
                  <c:v>0.58088451250000006</c:v>
                </c:pt>
                <c:pt idx="65">
                  <c:v>0.535745625</c:v>
                </c:pt>
                <c:pt idx="66">
                  <c:v>0.5336622875</c:v>
                </c:pt>
                <c:pt idx="67">
                  <c:v>0.51282895000000006</c:v>
                </c:pt>
                <c:pt idx="68">
                  <c:v>0.52236842500000003</c:v>
                </c:pt>
                <c:pt idx="69">
                  <c:v>0.53749999999999998</c:v>
                </c:pt>
                <c:pt idx="70">
                  <c:v>0.52171052500000004</c:v>
                </c:pt>
                <c:pt idx="71">
                  <c:v>0.53749999999999998</c:v>
                </c:pt>
                <c:pt idx="72">
                  <c:v>0.54374999999999996</c:v>
                </c:pt>
                <c:pt idx="73">
                  <c:v>0.60624999999999996</c:v>
                </c:pt>
                <c:pt idx="74">
                  <c:v>0.61250000000000004</c:v>
                </c:pt>
                <c:pt idx="75">
                  <c:v>0.65625</c:v>
                </c:pt>
                <c:pt idx="76">
                  <c:v>0.65625</c:v>
                </c:pt>
                <c:pt idx="77">
                  <c:v>0.63124999999999998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F-4433-B59F-BC7FB5163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854608"/>
        <c:axId val="639814416"/>
      </c:lineChart>
      <c:dateAx>
        <c:axId val="634854608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814416"/>
        <c:crosses val="autoZero"/>
        <c:auto val="1"/>
        <c:lblOffset val="100"/>
        <c:baseTimeUnit val="months"/>
      </c:dateAx>
      <c:valAx>
        <c:axId val="639814416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485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Diffusion_EWU_wechs!$W$1</c:f>
              <c:strCache>
                <c:ptCount val="1"/>
                <c:pt idx="0">
                  <c:v>Diffusionsindex Ansatz 3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Diffusion_EWU_wechs!$V$2:$V$79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Diffusion_EWU_wechs!$W$2:$W$79</c:f>
              <c:numCache>
                <c:formatCode>0.0000</c:formatCode>
                <c:ptCount val="78"/>
                <c:pt idx="0">
                  <c:v>0</c:v>
                </c:pt>
                <c:pt idx="1">
                  <c:v>0.3333333</c:v>
                </c:pt>
                <c:pt idx="2">
                  <c:v>0.66666669999999995</c:v>
                </c:pt>
                <c:pt idx="3">
                  <c:v>0.5</c:v>
                </c:pt>
                <c:pt idx="4">
                  <c:v>0</c:v>
                </c:pt>
                <c:pt idx="5">
                  <c:v>0.66666669999999995</c:v>
                </c:pt>
                <c:pt idx="6">
                  <c:v>0</c:v>
                </c:pt>
                <c:pt idx="7">
                  <c:v>0.66666669999999995</c:v>
                </c:pt>
                <c:pt idx="8">
                  <c:v>0.30769229999999997</c:v>
                </c:pt>
                <c:pt idx="9">
                  <c:v>0.61538459999999995</c:v>
                </c:pt>
                <c:pt idx="10">
                  <c:v>0.46153850000000002</c:v>
                </c:pt>
                <c:pt idx="11">
                  <c:v>0.3846154</c:v>
                </c:pt>
                <c:pt idx="12">
                  <c:v>0.30769229999999997</c:v>
                </c:pt>
                <c:pt idx="13">
                  <c:v>0.15384619999999999</c:v>
                </c:pt>
                <c:pt idx="14">
                  <c:v>0.15384619999999999</c:v>
                </c:pt>
                <c:pt idx="15">
                  <c:v>7.6923099999999994E-2</c:v>
                </c:pt>
                <c:pt idx="16">
                  <c:v>0.76923079999999999</c:v>
                </c:pt>
                <c:pt idx="17">
                  <c:v>0.69230769999999997</c:v>
                </c:pt>
                <c:pt idx="18">
                  <c:v>0.53846159999999998</c:v>
                </c:pt>
                <c:pt idx="19">
                  <c:v>0.53846159999999998</c:v>
                </c:pt>
                <c:pt idx="20">
                  <c:v>0.53846159999999998</c:v>
                </c:pt>
                <c:pt idx="21">
                  <c:v>0.61538459999999995</c:v>
                </c:pt>
                <c:pt idx="22">
                  <c:v>0.53846159999999998</c:v>
                </c:pt>
                <c:pt idx="23">
                  <c:v>0.61538459999999995</c:v>
                </c:pt>
                <c:pt idx="24">
                  <c:v>0.69230769999999997</c:v>
                </c:pt>
                <c:pt idx="25">
                  <c:v>0.53846159999999998</c:v>
                </c:pt>
                <c:pt idx="26">
                  <c:v>0.69230769999999997</c:v>
                </c:pt>
                <c:pt idx="27">
                  <c:v>0.53846159999999998</c:v>
                </c:pt>
                <c:pt idx="28">
                  <c:v>0.46153850000000002</c:v>
                </c:pt>
                <c:pt idx="29">
                  <c:v>0.46153850000000002</c:v>
                </c:pt>
                <c:pt idx="30">
                  <c:v>0.69230769999999997</c:v>
                </c:pt>
                <c:pt idx="31">
                  <c:v>0.84615390000000001</c:v>
                </c:pt>
                <c:pt idx="32">
                  <c:v>0.78571429999999998</c:v>
                </c:pt>
                <c:pt idx="33">
                  <c:v>0.64285709999999996</c:v>
                </c:pt>
                <c:pt idx="34">
                  <c:v>0.64285709999999996</c:v>
                </c:pt>
                <c:pt idx="35">
                  <c:v>0.71428570000000002</c:v>
                </c:pt>
                <c:pt idx="36">
                  <c:v>0.625</c:v>
                </c:pt>
                <c:pt idx="37">
                  <c:v>0.6875</c:v>
                </c:pt>
                <c:pt idx="38">
                  <c:v>0.6875</c:v>
                </c:pt>
                <c:pt idx="39">
                  <c:v>0.5625</c:v>
                </c:pt>
                <c:pt idx="40">
                  <c:v>0.82352939999999997</c:v>
                </c:pt>
                <c:pt idx="41">
                  <c:v>0.64705880000000005</c:v>
                </c:pt>
                <c:pt idx="42">
                  <c:v>0.76470590000000005</c:v>
                </c:pt>
                <c:pt idx="43">
                  <c:v>0.70588240000000002</c:v>
                </c:pt>
                <c:pt idx="44">
                  <c:v>0.52941179999999999</c:v>
                </c:pt>
                <c:pt idx="45">
                  <c:v>0.52941179999999999</c:v>
                </c:pt>
                <c:pt idx="46">
                  <c:v>0.29411769999999998</c:v>
                </c:pt>
                <c:pt idx="47">
                  <c:v>0.58823530000000002</c:v>
                </c:pt>
                <c:pt idx="48">
                  <c:v>0.61111110000000002</c:v>
                </c:pt>
                <c:pt idx="49">
                  <c:v>0.44444440000000002</c:v>
                </c:pt>
                <c:pt idx="50">
                  <c:v>0.5</c:v>
                </c:pt>
                <c:pt idx="51">
                  <c:v>0.5</c:v>
                </c:pt>
                <c:pt idx="52">
                  <c:v>0.38888889999999998</c:v>
                </c:pt>
                <c:pt idx="53">
                  <c:v>0.3333333</c:v>
                </c:pt>
                <c:pt idx="54">
                  <c:v>0.55555560000000004</c:v>
                </c:pt>
                <c:pt idx="55">
                  <c:v>0.72222220000000004</c:v>
                </c:pt>
                <c:pt idx="56">
                  <c:v>0.77777779999999996</c:v>
                </c:pt>
                <c:pt idx="57">
                  <c:v>0.5</c:v>
                </c:pt>
                <c:pt idx="58">
                  <c:v>0.55555560000000004</c:v>
                </c:pt>
                <c:pt idx="59">
                  <c:v>0.61111110000000002</c:v>
                </c:pt>
                <c:pt idx="60">
                  <c:v>0.368421</c:v>
                </c:pt>
                <c:pt idx="61">
                  <c:v>0.4736842</c:v>
                </c:pt>
                <c:pt idx="62">
                  <c:v>0.4210526</c:v>
                </c:pt>
                <c:pt idx="63">
                  <c:v>0.3157895</c:v>
                </c:pt>
                <c:pt idx="64">
                  <c:v>0.25</c:v>
                </c:pt>
                <c:pt idx="65">
                  <c:v>0.1</c:v>
                </c:pt>
                <c:pt idx="66">
                  <c:v>0.45</c:v>
                </c:pt>
                <c:pt idx="67">
                  <c:v>0.2</c:v>
                </c:pt>
                <c:pt idx="68">
                  <c:v>0.1</c:v>
                </c:pt>
                <c:pt idx="69">
                  <c:v>0.4</c:v>
                </c:pt>
                <c:pt idx="70">
                  <c:v>0.25</c:v>
                </c:pt>
                <c:pt idx="71">
                  <c:v>0.35</c:v>
                </c:pt>
                <c:pt idx="72">
                  <c:v>0.6</c:v>
                </c:pt>
                <c:pt idx="73">
                  <c:v>0.65</c:v>
                </c:pt>
                <c:pt idx="74">
                  <c:v>0.65</c:v>
                </c:pt>
                <c:pt idx="75">
                  <c:v>0.8</c:v>
                </c:pt>
                <c:pt idx="76">
                  <c:v>0.4</c:v>
                </c:pt>
                <c:pt idx="77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tx>
            <c:strRef>
              <c:f>Diffusion_EWU_wechs!$X$1</c:f>
              <c:strCache>
                <c:ptCount val="1"/>
                <c:pt idx="0">
                  <c:v>Roll.Window last 8 quart.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Diffusion_EWU_wechs!$V$2:$V$79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Diffusion_EWU_wechs!$X$2:$X$79</c:f>
              <c:numCache>
                <c:formatCode>General</c:formatCode>
                <c:ptCount val="78"/>
                <c:pt idx="7" formatCode="0.000">
                  <c:v>0.35416667499999999</c:v>
                </c:pt>
                <c:pt idx="8" formatCode="0.000">
                  <c:v>0.39262821249999996</c:v>
                </c:pt>
                <c:pt idx="9" formatCode="0.000">
                  <c:v>0.42788462499999996</c:v>
                </c:pt>
                <c:pt idx="10" formatCode="0.000">
                  <c:v>0.40224359999999998</c:v>
                </c:pt>
                <c:pt idx="11" formatCode="0.000">
                  <c:v>0.38782052499999997</c:v>
                </c:pt>
                <c:pt idx="12" formatCode="0.000">
                  <c:v>0.42628206249999995</c:v>
                </c:pt>
                <c:pt idx="13" formatCode="0.000">
                  <c:v>0.36217949999999993</c:v>
                </c:pt>
                <c:pt idx="14" formatCode="0.000">
                  <c:v>0.38141027499999991</c:v>
                </c:pt>
                <c:pt idx="15" formatCode="0.000">
                  <c:v>0.30769232499999993</c:v>
                </c:pt>
                <c:pt idx="16" formatCode="0.000">
                  <c:v>0.3653846375</c:v>
                </c:pt>
                <c:pt idx="17" formatCode="0.000">
                  <c:v>0.37500002499999996</c:v>
                </c:pt>
                <c:pt idx="18" formatCode="0.000">
                  <c:v>0.38461541249999998</c:v>
                </c:pt>
                <c:pt idx="19" formatCode="0.000">
                  <c:v>0.4038461874999999</c:v>
                </c:pt>
                <c:pt idx="20" formatCode="0.000">
                  <c:v>0.43269234999999995</c:v>
                </c:pt>
                <c:pt idx="21" formatCode="0.000">
                  <c:v>0.49038464999999992</c:v>
                </c:pt>
                <c:pt idx="22" formatCode="0.000">
                  <c:v>0.53846157500000003</c:v>
                </c:pt>
                <c:pt idx="23" formatCode="0.000">
                  <c:v>0.60576926249999996</c:v>
                </c:pt>
                <c:pt idx="24" formatCode="0.000">
                  <c:v>0.59615387499999994</c:v>
                </c:pt>
                <c:pt idx="25" formatCode="0.000">
                  <c:v>0.57692311249999995</c:v>
                </c:pt>
                <c:pt idx="26" formatCode="0.000">
                  <c:v>0.59615387499999994</c:v>
                </c:pt>
                <c:pt idx="27" formatCode="0.000">
                  <c:v>0.59615387499999983</c:v>
                </c:pt>
                <c:pt idx="28" formatCode="0.000">
                  <c:v>0.58653848749999982</c:v>
                </c:pt>
                <c:pt idx="29" formatCode="0.000">
                  <c:v>0.56730772499999982</c:v>
                </c:pt>
                <c:pt idx="30" formatCode="0.000">
                  <c:v>0.58653848749999993</c:v>
                </c:pt>
                <c:pt idx="31" formatCode="0.000">
                  <c:v>0.61538464999999998</c:v>
                </c:pt>
                <c:pt idx="32" formatCode="0.000">
                  <c:v>0.62706047499999995</c:v>
                </c:pt>
                <c:pt idx="33" formatCode="0.000">
                  <c:v>0.64010991249999993</c:v>
                </c:pt>
                <c:pt idx="34" formatCode="0.000">
                  <c:v>0.63392858749999992</c:v>
                </c:pt>
                <c:pt idx="35" formatCode="0.000">
                  <c:v>0.65590660000000001</c:v>
                </c:pt>
                <c:pt idx="36" formatCode="0.000">
                  <c:v>0.67633928750000005</c:v>
                </c:pt>
                <c:pt idx="37" formatCode="0.000">
                  <c:v>0.7045844750000001</c:v>
                </c:pt>
                <c:pt idx="38" formatCode="0.000">
                  <c:v>0.70398351250000002</c:v>
                </c:pt>
                <c:pt idx="39" formatCode="0.000">
                  <c:v>0.66852677500000002</c:v>
                </c:pt>
                <c:pt idx="40" formatCode="0.000">
                  <c:v>0.67325366249999996</c:v>
                </c:pt>
                <c:pt idx="41" formatCode="0.000">
                  <c:v>0.673778875</c:v>
                </c:pt>
                <c:pt idx="42" formatCode="0.000">
                  <c:v>0.68900997499999994</c:v>
                </c:pt>
                <c:pt idx="43" formatCode="0.000">
                  <c:v>0.68795956250000001</c:v>
                </c:pt>
                <c:pt idx="44" formatCode="0.000">
                  <c:v>0.67601103750000002</c:v>
                </c:pt>
                <c:pt idx="45" formatCode="0.000">
                  <c:v>0.65625001250000004</c:v>
                </c:pt>
                <c:pt idx="46" formatCode="0.000">
                  <c:v>0.60707722500000005</c:v>
                </c:pt>
                <c:pt idx="47" formatCode="0.000">
                  <c:v>0.61029413750000006</c:v>
                </c:pt>
                <c:pt idx="48" formatCode="0.000">
                  <c:v>0.58374185000000001</c:v>
                </c:pt>
                <c:pt idx="49" formatCode="0.000">
                  <c:v>0.55841505000000002</c:v>
                </c:pt>
                <c:pt idx="50" formatCode="0.000">
                  <c:v>0.52532681250000002</c:v>
                </c:pt>
                <c:pt idx="51" formatCode="0.000">
                  <c:v>0.4995915125</c:v>
                </c:pt>
                <c:pt idx="52" formatCode="0.000">
                  <c:v>0.48202614999999999</c:v>
                </c:pt>
                <c:pt idx="53" formatCode="0.000">
                  <c:v>0.45751633749999998</c:v>
                </c:pt>
                <c:pt idx="54" formatCode="0.000">
                  <c:v>0.49019607500000001</c:v>
                </c:pt>
                <c:pt idx="55" formatCode="0.000">
                  <c:v>0.50694443750000007</c:v>
                </c:pt>
                <c:pt idx="56" formatCode="0.000">
                  <c:v>0.527777775</c:v>
                </c:pt>
                <c:pt idx="57" formatCode="0.000">
                  <c:v>0.534722225</c:v>
                </c:pt>
                <c:pt idx="58" formatCode="0.000">
                  <c:v>0.54166667499999999</c:v>
                </c:pt>
                <c:pt idx="59" formatCode="0.000">
                  <c:v>0.55555556249999993</c:v>
                </c:pt>
                <c:pt idx="60" formatCode="0.000">
                  <c:v>0.55299707499999995</c:v>
                </c:pt>
                <c:pt idx="61" formatCode="0.000">
                  <c:v>0.57054093750000001</c:v>
                </c:pt>
                <c:pt idx="62" formatCode="0.000">
                  <c:v>0.55372806250000006</c:v>
                </c:pt>
                <c:pt idx="63" formatCode="0.000">
                  <c:v>0.50292397499999997</c:v>
                </c:pt>
                <c:pt idx="64" formatCode="0.000">
                  <c:v>0.43695175000000003</c:v>
                </c:pt>
                <c:pt idx="65" formatCode="0.000">
                  <c:v>0.38695175000000004</c:v>
                </c:pt>
                <c:pt idx="66" formatCode="0.000">
                  <c:v>0.37375730000000007</c:v>
                </c:pt>
                <c:pt idx="67" formatCode="0.000">
                  <c:v>0.32236841250000003</c:v>
                </c:pt>
                <c:pt idx="68" formatCode="0.000">
                  <c:v>0.28881578750000003</c:v>
                </c:pt>
                <c:pt idx="69" formatCode="0.000">
                  <c:v>0.27960526250000001</c:v>
                </c:pt>
                <c:pt idx="70" formatCode="0.000">
                  <c:v>0.25822368750000002</c:v>
                </c:pt>
                <c:pt idx="71" formatCode="0.000">
                  <c:v>0.26250000000000001</c:v>
                </c:pt>
                <c:pt idx="72" formatCode="0.000">
                  <c:v>0.30625000000000002</c:v>
                </c:pt>
                <c:pt idx="73" formatCode="0.000">
                  <c:v>0.375</c:v>
                </c:pt>
                <c:pt idx="74" formatCode="0.000">
                  <c:v>0.39999999999999997</c:v>
                </c:pt>
                <c:pt idx="75" formatCode="0.000">
                  <c:v>0.47499999999999998</c:v>
                </c:pt>
                <c:pt idx="76" formatCode="0.000">
                  <c:v>0.51250000000000007</c:v>
                </c:pt>
                <c:pt idx="77" formatCode="0.000">
                  <c:v>0.51249999999999996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816768"/>
        <c:axId val="639817160"/>
      </c:lineChart>
      <c:dateAx>
        <c:axId val="639816768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817160"/>
        <c:crosses val="autoZero"/>
        <c:auto val="1"/>
        <c:lblOffset val="100"/>
        <c:baseTimeUnit val="months"/>
      </c:dateAx>
      <c:valAx>
        <c:axId val="639817160"/>
        <c:scaling>
          <c:orientation val="minMax"/>
          <c:max val="1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81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Diffusion_EWU_11!$B$1</c:f>
              <c:strCache>
                <c:ptCount val="1"/>
                <c:pt idx="0">
                  <c:v>Diffusionsindex Ansatz 1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Diffusion_EWU_11!$A$2:$A$79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Diffusion_EWU_11!$B$2:$B$79</c:f>
              <c:numCache>
                <c:formatCode>0.0000</c:formatCode>
                <c:ptCount val="78"/>
                <c:pt idx="0">
                  <c:v>1</c:v>
                </c:pt>
                <c:pt idx="1">
                  <c:v>1</c:v>
                </c:pt>
                <c:pt idx="2">
                  <c:v>0.81818179999999996</c:v>
                </c:pt>
                <c:pt idx="3">
                  <c:v>0.63636360000000003</c:v>
                </c:pt>
                <c:pt idx="4">
                  <c:v>0.90909090000000004</c:v>
                </c:pt>
                <c:pt idx="5">
                  <c:v>0.90909090000000004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0.90909090000000004</c:v>
                </c:pt>
                <c:pt idx="10">
                  <c:v>0.63636360000000003</c:v>
                </c:pt>
                <c:pt idx="11">
                  <c:v>0.63636360000000003</c:v>
                </c:pt>
                <c:pt idx="12">
                  <c:v>0.63636360000000003</c:v>
                </c:pt>
                <c:pt idx="13">
                  <c:v>0.45454549999999999</c:v>
                </c:pt>
                <c:pt idx="14">
                  <c:v>0.36363640000000003</c:v>
                </c:pt>
                <c:pt idx="15">
                  <c:v>0.90909090000000004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0.81818179999999996</c:v>
                </c:pt>
                <c:pt idx="20">
                  <c:v>1</c:v>
                </c:pt>
                <c:pt idx="21">
                  <c:v>1</c:v>
                </c:pt>
                <c:pt idx="22">
                  <c:v>0.90909090000000004</c:v>
                </c:pt>
                <c:pt idx="23">
                  <c:v>0.90909090000000004</c:v>
                </c:pt>
                <c:pt idx="24">
                  <c:v>1</c:v>
                </c:pt>
                <c:pt idx="25">
                  <c:v>0.90909090000000004</c:v>
                </c:pt>
                <c:pt idx="26">
                  <c:v>1</c:v>
                </c:pt>
                <c:pt idx="27">
                  <c:v>0.90909090000000004</c:v>
                </c:pt>
                <c:pt idx="28">
                  <c:v>0.54545460000000001</c:v>
                </c:pt>
                <c:pt idx="29">
                  <c:v>0.72727269999999999</c:v>
                </c:pt>
                <c:pt idx="30">
                  <c:v>0.81818179999999996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0.45454549999999999</c:v>
                </c:pt>
                <c:pt idx="40">
                  <c:v>0.90909090000000004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0.90909090000000004</c:v>
                </c:pt>
                <c:pt idx="45">
                  <c:v>0.72727269999999999</c:v>
                </c:pt>
                <c:pt idx="46">
                  <c:v>0.63636360000000003</c:v>
                </c:pt>
                <c:pt idx="47">
                  <c:v>0.63636360000000003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0.90909090000000004</c:v>
                </c:pt>
                <c:pt idx="52">
                  <c:v>0.63636360000000003</c:v>
                </c:pt>
                <c:pt idx="53">
                  <c:v>0.54545460000000001</c:v>
                </c:pt>
                <c:pt idx="54">
                  <c:v>0.72727269999999999</c:v>
                </c:pt>
                <c:pt idx="55">
                  <c:v>0.90909090000000004</c:v>
                </c:pt>
                <c:pt idx="56">
                  <c:v>1</c:v>
                </c:pt>
                <c:pt idx="57">
                  <c:v>0.81818179999999996</c:v>
                </c:pt>
                <c:pt idx="58">
                  <c:v>0.81818179999999996</c:v>
                </c:pt>
                <c:pt idx="59">
                  <c:v>0.90909090000000004</c:v>
                </c:pt>
                <c:pt idx="60">
                  <c:v>0.81818179999999996</c:v>
                </c:pt>
                <c:pt idx="61">
                  <c:v>1</c:v>
                </c:pt>
                <c:pt idx="62">
                  <c:v>0.90909090000000004</c:v>
                </c:pt>
                <c:pt idx="63">
                  <c:v>0.81818179999999996</c:v>
                </c:pt>
                <c:pt idx="64">
                  <c:v>0.81818179999999996</c:v>
                </c:pt>
                <c:pt idx="65">
                  <c:v>0.72727269999999999</c:v>
                </c:pt>
                <c:pt idx="66">
                  <c:v>0.81818179999999996</c:v>
                </c:pt>
                <c:pt idx="67">
                  <c:v>0.63636360000000003</c:v>
                </c:pt>
                <c:pt idx="68">
                  <c:v>0.27272730000000001</c:v>
                </c:pt>
                <c:pt idx="69">
                  <c:v>0.54545460000000001</c:v>
                </c:pt>
                <c:pt idx="70">
                  <c:v>0.54545460000000001</c:v>
                </c:pt>
                <c:pt idx="71">
                  <c:v>0.54545460000000001</c:v>
                </c:pt>
                <c:pt idx="72">
                  <c:v>0.72727269999999999</c:v>
                </c:pt>
                <c:pt idx="73">
                  <c:v>0.81818179999999996</c:v>
                </c:pt>
                <c:pt idx="74">
                  <c:v>0.90909090000000004</c:v>
                </c:pt>
                <c:pt idx="75">
                  <c:v>0.90909090000000004</c:v>
                </c:pt>
                <c:pt idx="76">
                  <c:v>0.90909090000000004</c:v>
                </c:pt>
                <c:pt idx="77">
                  <c:v>0.90909090000000004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tx>
            <c:strRef>
              <c:f>Diffusion_EWU_11!$C$1</c:f>
              <c:strCache>
                <c:ptCount val="1"/>
                <c:pt idx="0">
                  <c:v>Roll.Window last 8 quart.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Diffusion_EWU_11!$A$2:$A$79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Diffusion_EWU_11!$C$2:$C$79</c:f>
              <c:numCache>
                <c:formatCode>General</c:formatCode>
                <c:ptCount val="78"/>
                <c:pt idx="7" formatCode="0.000">
                  <c:v>0.90909090000000004</c:v>
                </c:pt>
                <c:pt idx="8" formatCode="0.000">
                  <c:v>0.90909090000000004</c:v>
                </c:pt>
                <c:pt idx="9" formatCode="0.000">
                  <c:v>0.89772726250000001</c:v>
                </c:pt>
                <c:pt idx="10" formatCode="0.000">
                  <c:v>0.87499998749999996</c:v>
                </c:pt>
                <c:pt idx="11" formatCode="0.000">
                  <c:v>0.87499998749999996</c:v>
                </c:pt>
                <c:pt idx="12" formatCode="0.000">
                  <c:v>0.84090907500000001</c:v>
                </c:pt>
                <c:pt idx="13" formatCode="0.000">
                  <c:v>0.78409090000000004</c:v>
                </c:pt>
                <c:pt idx="14" formatCode="0.000">
                  <c:v>0.70454545000000002</c:v>
                </c:pt>
                <c:pt idx="15" formatCode="0.000">
                  <c:v>0.69318181249999999</c:v>
                </c:pt>
                <c:pt idx="16" formatCode="0.000">
                  <c:v>0.69318181249999999</c:v>
                </c:pt>
                <c:pt idx="17" formatCode="0.000">
                  <c:v>0.70454545000000002</c:v>
                </c:pt>
                <c:pt idx="18" formatCode="0.000">
                  <c:v>0.75</c:v>
                </c:pt>
                <c:pt idx="19" formatCode="0.000">
                  <c:v>0.77272727499999994</c:v>
                </c:pt>
                <c:pt idx="20" formatCode="0.000">
                  <c:v>0.81818182499999992</c:v>
                </c:pt>
                <c:pt idx="21" formatCode="0.000">
                  <c:v>0.88636363749999991</c:v>
                </c:pt>
                <c:pt idx="22" formatCode="0.000">
                  <c:v>0.95454544999999991</c:v>
                </c:pt>
                <c:pt idx="23" formatCode="0.000">
                  <c:v>0.95454544999999991</c:v>
                </c:pt>
                <c:pt idx="24" formatCode="0.000">
                  <c:v>0.95454544999999991</c:v>
                </c:pt>
                <c:pt idx="25" formatCode="0.000">
                  <c:v>0.94318181249999999</c:v>
                </c:pt>
                <c:pt idx="26" formatCode="0.000">
                  <c:v>0.94318181249999999</c:v>
                </c:pt>
                <c:pt idx="27" formatCode="0.000">
                  <c:v>0.95454544999999991</c:v>
                </c:pt>
                <c:pt idx="28" formatCode="0.000">
                  <c:v>0.89772727500000005</c:v>
                </c:pt>
                <c:pt idx="29" formatCode="0.000">
                  <c:v>0.86363636250000009</c:v>
                </c:pt>
                <c:pt idx="30" formatCode="0.000">
                  <c:v>0.85227272500000006</c:v>
                </c:pt>
                <c:pt idx="31" formatCode="0.000">
                  <c:v>0.86363636249999998</c:v>
                </c:pt>
                <c:pt idx="32" formatCode="0.000">
                  <c:v>0.86363636249999998</c:v>
                </c:pt>
                <c:pt idx="33" formatCode="0.000">
                  <c:v>0.875</c:v>
                </c:pt>
                <c:pt idx="34" formatCode="0.000">
                  <c:v>0.875</c:v>
                </c:pt>
                <c:pt idx="35" formatCode="0.000">
                  <c:v>0.88636363750000002</c:v>
                </c:pt>
                <c:pt idx="36" formatCode="0.000">
                  <c:v>0.94318181249999999</c:v>
                </c:pt>
                <c:pt idx="37" formatCode="0.000">
                  <c:v>0.97727272499999995</c:v>
                </c:pt>
                <c:pt idx="38" formatCode="0.000">
                  <c:v>1</c:v>
                </c:pt>
                <c:pt idx="39" formatCode="0.000">
                  <c:v>0.93181818750000001</c:v>
                </c:pt>
                <c:pt idx="40" formatCode="0.000">
                  <c:v>0.92045454999999998</c:v>
                </c:pt>
                <c:pt idx="41" formatCode="0.000">
                  <c:v>0.92045454999999998</c:v>
                </c:pt>
                <c:pt idx="42" formatCode="0.000">
                  <c:v>0.92045454999999998</c:v>
                </c:pt>
                <c:pt idx="43" formatCode="0.000">
                  <c:v>0.92045454999999998</c:v>
                </c:pt>
                <c:pt idx="44" formatCode="0.000">
                  <c:v>0.90909091249999996</c:v>
                </c:pt>
                <c:pt idx="45" formatCode="0.000">
                  <c:v>0.875</c:v>
                </c:pt>
                <c:pt idx="46" formatCode="0.000">
                  <c:v>0.82954545000000002</c:v>
                </c:pt>
                <c:pt idx="47" formatCode="0.000">
                  <c:v>0.85227271250000003</c:v>
                </c:pt>
                <c:pt idx="48" formatCode="0.000">
                  <c:v>0.86363635000000005</c:v>
                </c:pt>
                <c:pt idx="49" formatCode="0.000">
                  <c:v>0.86363634999999994</c:v>
                </c:pt>
                <c:pt idx="50" formatCode="0.000">
                  <c:v>0.86363635000000005</c:v>
                </c:pt>
                <c:pt idx="51" formatCode="0.000">
                  <c:v>0.85227271250000003</c:v>
                </c:pt>
                <c:pt idx="52" formatCode="0.000">
                  <c:v>0.81818180000000007</c:v>
                </c:pt>
                <c:pt idx="53" formatCode="0.000">
                  <c:v>0.79545453750000006</c:v>
                </c:pt>
                <c:pt idx="54" formatCode="0.000">
                  <c:v>0.80681817500000008</c:v>
                </c:pt>
                <c:pt idx="55" formatCode="0.000">
                  <c:v>0.84090908750000004</c:v>
                </c:pt>
                <c:pt idx="56" formatCode="0.000">
                  <c:v>0.84090908750000004</c:v>
                </c:pt>
                <c:pt idx="57" formatCode="0.000">
                  <c:v>0.81818181249999999</c:v>
                </c:pt>
                <c:pt idx="58" formatCode="0.000">
                  <c:v>0.79545453749999995</c:v>
                </c:pt>
                <c:pt idx="59" formatCode="0.000">
                  <c:v>0.79545453749999984</c:v>
                </c:pt>
                <c:pt idx="60" formatCode="0.000">
                  <c:v>0.81818181249999988</c:v>
                </c:pt>
                <c:pt idx="61" formatCode="0.000">
                  <c:v>0.87499998749999996</c:v>
                </c:pt>
                <c:pt idx="62" formatCode="0.000">
                  <c:v>0.8977272624999999</c:v>
                </c:pt>
                <c:pt idx="63" formatCode="0.000">
                  <c:v>0.88636362499999988</c:v>
                </c:pt>
                <c:pt idx="64" formatCode="0.000">
                  <c:v>0.86363634999999983</c:v>
                </c:pt>
                <c:pt idx="65" formatCode="0.000">
                  <c:v>0.85227271249999992</c:v>
                </c:pt>
                <c:pt idx="66" formatCode="0.000">
                  <c:v>0.85227271249999992</c:v>
                </c:pt>
                <c:pt idx="67" formatCode="0.000">
                  <c:v>0.81818180000000007</c:v>
                </c:pt>
                <c:pt idx="68" formatCode="0.000">
                  <c:v>0.74999998749999996</c:v>
                </c:pt>
                <c:pt idx="69" formatCode="0.000">
                  <c:v>0.69318181249999999</c:v>
                </c:pt>
                <c:pt idx="70" formatCode="0.000">
                  <c:v>0.64772727500000005</c:v>
                </c:pt>
                <c:pt idx="71" formatCode="0.000">
                  <c:v>0.61363637500000012</c:v>
                </c:pt>
                <c:pt idx="72" formatCode="0.000">
                  <c:v>0.6022727375000001</c:v>
                </c:pt>
                <c:pt idx="73" formatCode="0.000">
                  <c:v>0.61363637500000001</c:v>
                </c:pt>
                <c:pt idx="74" formatCode="0.000">
                  <c:v>0.62500001250000004</c:v>
                </c:pt>
                <c:pt idx="75" formatCode="0.000">
                  <c:v>0.65909092499999999</c:v>
                </c:pt>
                <c:pt idx="76" formatCode="0.000">
                  <c:v>0.73863637500000001</c:v>
                </c:pt>
                <c:pt idx="77" formatCode="0.000">
                  <c:v>0.78409091249999996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281840"/>
        <c:axId val="639282232"/>
      </c:lineChart>
      <c:dateAx>
        <c:axId val="639281840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282232"/>
        <c:crosses val="autoZero"/>
        <c:auto val="1"/>
        <c:lblOffset val="100"/>
        <c:baseTimeUnit val="months"/>
      </c:dateAx>
      <c:valAx>
        <c:axId val="639282232"/>
        <c:scaling>
          <c:orientation val="minMax"/>
          <c:max val="1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28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Diffusion_EWU_11!$Q$1</c:f>
              <c:strCache>
                <c:ptCount val="1"/>
                <c:pt idx="0">
                  <c:v>Diffusionsindex Ansatz 2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38100" cap="rnd" cmpd="dbl">
                <a:noFill/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Diffusion_EWU_11!$P$2:$P$79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Diffusion_EWU_11!$Q$2:$Q$79</c:f>
              <c:numCache>
                <c:formatCode>0.0000</c:formatCode>
                <c:ptCount val="78"/>
                <c:pt idx="1">
                  <c:v>0.63636360000000003</c:v>
                </c:pt>
                <c:pt idx="2">
                  <c:v>0.90909090000000004</c:v>
                </c:pt>
                <c:pt idx="3">
                  <c:v>0.90909090000000004</c:v>
                </c:pt>
                <c:pt idx="4">
                  <c:v>0.90909090000000004</c:v>
                </c:pt>
                <c:pt idx="5">
                  <c:v>0.72727269999999999</c:v>
                </c:pt>
                <c:pt idx="6">
                  <c:v>0.81818179999999996</c:v>
                </c:pt>
                <c:pt idx="7">
                  <c:v>0.72727269999999999</c:v>
                </c:pt>
                <c:pt idx="8">
                  <c:v>0.36363640000000003</c:v>
                </c:pt>
                <c:pt idx="9">
                  <c:v>0.81818179999999996</c:v>
                </c:pt>
                <c:pt idx="10">
                  <c:v>0.81818179999999996</c:v>
                </c:pt>
                <c:pt idx="11">
                  <c:v>0.81818179999999996</c:v>
                </c:pt>
                <c:pt idx="12">
                  <c:v>0.63636360000000003</c:v>
                </c:pt>
                <c:pt idx="13">
                  <c:v>0.54545460000000001</c:v>
                </c:pt>
                <c:pt idx="14">
                  <c:v>0.72727269999999999</c:v>
                </c:pt>
                <c:pt idx="15">
                  <c:v>0.81818179999999996</c:v>
                </c:pt>
                <c:pt idx="16">
                  <c:v>0.90909090000000004</c:v>
                </c:pt>
                <c:pt idx="17">
                  <c:v>0.81818179999999996</c:v>
                </c:pt>
                <c:pt idx="18">
                  <c:v>0.45454549999999999</c:v>
                </c:pt>
                <c:pt idx="19">
                  <c:v>0.81818179999999996</c:v>
                </c:pt>
                <c:pt idx="20">
                  <c:v>0.63636360000000003</c:v>
                </c:pt>
                <c:pt idx="21">
                  <c:v>0.72727269999999999</c:v>
                </c:pt>
                <c:pt idx="22">
                  <c:v>0.63636360000000003</c:v>
                </c:pt>
                <c:pt idx="23">
                  <c:v>0.63636360000000003</c:v>
                </c:pt>
                <c:pt idx="24">
                  <c:v>0.72727269999999999</c:v>
                </c:pt>
                <c:pt idx="25">
                  <c:v>0.72727269999999999</c:v>
                </c:pt>
                <c:pt idx="26">
                  <c:v>0.72727269999999999</c:v>
                </c:pt>
                <c:pt idx="27">
                  <c:v>0.72727269999999999</c:v>
                </c:pt>
                <c:pt idx="28">
                  <c:v>1</c:v>
                </c:pt>
                <c:pt idx="29">
                  <c:v>0.63636360000000003</c:v>
                </c:pt>
                <c:pt idx="30">
                  <c:v>0.81818179999999996</c:v>
                </c:pt>
                <c:pt idx="31">
                  <c:v>0.90909090000000004</c:v>
                </c:pt>
                <c:pt idx="32">
                  <c:v>1</c:v>
                </c:pt>
                <c:pt idx="33">
                  <c:v>0.72727269999999999</c:v>
                </c:pt>
                <c:pt idx="34">
                  <c:v>0.72727269999999999</c:v>
                </c:pt>
                <c:pt idx="35">
                  <c:v>0.81818179999999996</c:v>
                </c:pt>
                <c:pt idx="36">
                  <c:v>0.72727269999999999</c:v>
                </c:pt>
                <c:pt idx="37">
                  <c:v>0.90909090000000004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0.81818179999999996</c:v>
                </c:pt>
                <c:pt idx="42">
                  <c:v>0.81818179999999996</c:v>
                </c:pt>
                <c:pt idx="43">
                  <c:v>0.81818179999999996</c:v>
                </c:pt>
                <c:pt idx="44">
                  <c:v>0.81818179999999996</c:v>
                </c:pt>
                <c:pt idx="45">
                  <c:v>1</c:v>
                </c:pt>
                <c:pt idx="46">
                  <c:v>0.81818179999999996</c:v>
                </c:pt>
                <c:pt idx="47">
                  <c:v>0.90909090000000004</c:v>
                </c:pt>
                <c:pt idx="48">
                  <c:v>0.81818179999999996</c:v>
                </c:pt>
                <c:pt idx="49">
                  <c:v>0.72727269999999999</c:v>
                </c:pt>
                <c:pt idx="50">
                  <c:v>0.54545460000000001</c:v>
                </c:pt>
                <c:pt idx="51">
                  <c:v>0.72727269999999999</c:v>
                </c:pt>
                <c:pt idx="52">
                  <c:v>0.81818179999999996</c:v>
                </c:pt>
                <c:pt idx="53">
                  <c:v>0.90909090000000004</c:v>
                </c:pt>
                <c:pt idx="54">
                  <c:v>1</c:v>
                </c:pt>
                <c:pt idx="55">
                  <c:v>0.90909090000000004</c:v>
                </c:pt>
                <c:pt idx="56">
                  <c:v>0.81818179999999996</c:v>
                </c:pt>
                <c:pt idx="57">
                  <c:v>0.81818179999999996</c:v>
                </c:pt>
                <c:pt idx="58">
                  <c:v>0.72727269999999999</c:v>
                </c:pt>
                <c:pt idx="59">
                  <c:v>0.63636360000000003</c:v>
                </c:pt>
                <c:pt idx="60">
                  <c:v>0.45454549999999999</c:v>
                </c:pt>
                <c:pt idx="61">
                  <c:v>0.63636360000000003</c:v>
                </c:pt>
                <c:pt idx="62">
                  <c:v>0.63636360000000003</c:v>
                </c:pt>
                <c:pt idx="63">
                  <c:v>0.54545460000000001</c:v>
                </c:pt>
                <c:pt idx="64">
                  <c:v>0.72727269999999999</c:v>
                </c:pt>
                <c:pt idx="65">
                  <c:v>0.63636360000000003</c:v>
                </c:pt>
                <c:pt idx="66">
                  <c:v>0.63636360000000003</c:v>
                </c:pt>
                <c:pt idx="67">
                  <c:v>0.54545460000000001</c:v>
                </c:pt>
                <c:pt idx="68">
                  <c:v>0.72727269999999999</c:v>
                </c:pt>
                <c:pt idx="69">
                  <c:v>0.63636360000000003</c:v>
                </c:pt>
                <c:pt idx="70">
                  <c:v>0.45454549999999999</c:v>
                </c:pt>
                <c:pt idx="71">
                  <c:v>0.63636360000000003</c:v>
                </c:pt>
                <c:pt idx="72">
                  <c:v>0.72727269999999999</c:v>
                </c:pt>
                <c:pt idx="73">
                  <c:v>0.81818179999999996</c:v>
                </c:pt>
                <c:pt idx="74">
                  <c:v>0.72727269999999999</c:v>
                </c:pt>
                <c:pt idx="75">
                  <c:v>1</c:v>
                </c:pt>
                <c:pt idx="76">
                  <c:v>0.63636360000000003</c:v>
                </c:pt>
                <c:pt idx="77">
                  <c:v>0.72727269999999999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F-4433-B59F-BC7FB5163F51}"/>
            </c:ext>
          </c:extLst>
        </c:ser>
        <c:ser>
          <c:idx val="1"/>
          <c:order val="1"/>
          <c:tx>
            <c:strRef>
              <c:f>Diffusion_EWU_11!$R$1</c:f>
              <c:strCache>
                <c:ptCount val="1"/>
                <c:pt idx="0">
                  <c:v>Roll.Window last 8 quart.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Diffusion_EWU_11!$P$2:$P$79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Diffusion_EWU_11!$R$2:$R$79</c:f>
              <c:numCache>
                <c:formatCode>General</c:formatCode>
                <c:ptCount val="78"/>
                <c:pt idx="7" formatCode="0.000">
                  <c:v>0.80519478571428571</c:v>
                </c:pt>
                <c:pt idx="8" formatCode="0.000">
                  <c:v>0.74999998749999996</c:v>
                </c:pt>
                <c:pt idx="9" formatCode="0.000">
                  <c:v>0.77272726250000001</c:v>
                </c:pt>
                <c:pt idx="10" formatCode="0.000">
                  <c:v>0.76136362499999988</c:v>
                </c:pt>
                <c:pt idx="11" formatCode="0.000">
                  <c:v>0.74999998749999985</c:v>
                </c:pt>
                <c:pt idx="12" formatCode="0.000">
                  <c:v>0.71590907499999989</c:v>
                </c:pt>
                <c:pt idx="13" formatCode="0.000">
                  <c:v>0.69318181249999999</c:v>
                </c:pt>
                <c:pt idx="14" formatCode="0.000">
                  <c:v>0.68181817500000008</c:v>
                </c:pt>
                <c:pt idx="15" formatCode="0.000">
                  <c:v>0.69318181249999999</c:v>
                </c:pt>
                <c:pt idx="16" formatCode="0.000">
                  <c:v>0.76136362499999999</c:v>
                </c:pt>
                <c:pt idx="17" formatCode="0.000">
                  <c:v>0.76136362499999988</c:v>
                </c:pt>
                <c:pt idx="18" formatCode="0.000">
                  <c:v>0.71590908749999993</c:v>
                </c:pt>
                <c:pt idx="19" formatCode="0.000">
                  <c:v>0.71590908749999993</c:v>
                </c:pt>
                <c:pt idx="20" formatCode="0.000">
                  <c:v>0.71590908749999993</c:v>
                </c:pt>
                <c:pt idx="21" formatCode="0.000">
                  <c:v>0.73863635000000005</c:v>
                </c:pt>
                <c:pt idx="22" formatCode="0.000">
                  <c:v>0.72727271250000003</c:v>
                </c:pt>
                <c:pt idx="23" formatCode="0.000">
                  <c:v>0.70454543750000009</c:v>
                </c:pt>
                <c:pt idx="24" formatCode="0.000">
                  <c:v>0.68181816250000005</c:v>
                </c:pt>
                <c:pt idx="25" formatCode="0.000">
                  <c:v>0.67045452500000002</c:v>
                </c:pt>
                <c:pt idx="26" formatCode="0.000">
                  <c:v>0.70454542500000017</c:v>
                </c:pt>
                <c:pt idx="27" formatCode="0.000">
                  <c:v>0.69318178750000015</c:v>
                </c:pt>
                <c:pt idx="28" formatCode="0.000">
                  <c:v>0.73863633750000002</c:v>
                </c:pt>
                <c:pt idx="29" formatCode="0.000">
                  <c:v>0.72727269999999999</c:v>
                </c:pt>
                <c:pt idx="30" formatCode="0.000">
                  <c:v>0.74999997499999993</c:v>
                </c:pt>
                <c:pt idx="31" formatCode="0.000">
                  <c:v>0.78409088749999989</c:v>
                </c:pt>
                <c:pt idx="32" formatCode="0.000">
                  <c:v>0.81818179999999996</c:v>
                </c:pt>
                <c:pt idx="33" formatCode="0.000">
                  <c:v>0.81818180000000007</c:v>
                </c:pt>
                <c:pt idx="34" formatCode="0.000">
                  <c:v>0.81818180000000007</c:v>
                </c:pt>
                <c:pt idx="35" formatCode="0.000">
                  <c:v>0.82954543750000009</c:v>
                </c:pt>
                <c:pt idx="36" formatCode="0.000">
                  <c:v>0.79545452500000002</c:v>
                </c:pt>
                <c:pt idx="37" formatCode="0.000">
                  <c:v>0.82954543749999998</c:v>
                </c:pt>
                <c:pt idx="38" formatCode="0.000">
                  <c:v>0.85227271250000003</c:v>
                </c:pt>
                <c:pt idx="39" formatCode="0.000">
                  <c:v>0.86363634999999994</c:v>
                </c:pt>
                <c:pt idx="40" formatCode="0.000">
                  <c:v>0.86363634999999994</c:v>
                </c:pt>
                <c:pt idx="41" formatCode="0.000">
                  <c:v>0.87499998749999996</c:v>
                </c:pt>
                <c:pt idx="42" formatCode="0.000">
                  <c:v>0.88636362499999988</c:v>
                </c:pt>
                <c:pt idx="43" formatCode="0.000">
                  <c:v>0.88636362499999988</c:v>
                </c:pt>
                <c:pt idx="44" formatCode="0.000">
                  <c:v>0.89772726249999979</c:v>
                </c:pt>
                <c:pt idx="45" formatCode="0.000">
                  <c:v>0.90909089999999992</c:v>
                </c:pt>
                <c:pt idx="46" formatCode="0.000">
                  <c:v>0.88636362499999988</c:v>
                </c:pt>
                <c:pt idx="47" formatCode="0.000">
                  <c:v>0.87499998749999996</c:v>
                </c:pt>
                <c:pt idx="48" formatCode="0.000">
                  <c:v>0.85227271249999992</c:v>
                </c:pt>
                <c:pt idx="49" formatCode="0.000">
                  <c:v>0.84090907499999989</c:v>
                </c:pt>
                <c:pt idx="50" formatCode="0.000">
                  <c:v>0.80681817500000008</c:v>
                </c:pt>
                <c:pt idx="51" formatCode="0.000">
                  <c:v>0.79545453750000006</c:v>
                </c:pt>
                <c:pt idx="52" formatCode="0.000">
                  <c:v>0.79545453750000006</c:v>
                </c:pt>
                <c:pt idx="53" formatCode="0.000">
                  <c:v>0.78409089999999992</c:v>
                </c:pt>
                <c:pt idx="54" formatCode="0.000">
                  <c:v>0.80681817499999997</c:v>
                </c:pt>
                <c:pt idx="55" formatCode="0.000">
                  <c:v>0.80681817499999997</c:v>
                </c:pt>
                <c:pt idx="56" formatCode="0.000">
                  <c:v>0.80681817499999997</c:v>
                </c:pt>
                <c:pt idx="57" formatCode="0.000">
                  <c:v>0.81818181249999988</c:v>
                </c:pt>
                <c:pt idx="58" formatCode="0.000">
                  <c:v>0.84090907499999989</c:v>
                </c:pt>
                <c:pt idx="59" formatCode="0.000">
                  <c:v>0.82954543749999998</c:v>
                </c:pt>
                <c:pt idx="60" formatCode="0.000">
                  <c:v>0.78409090000000004</c:v>
                </c:pt>
                <c:pt idx="61" formatCode="0.000">
                  <c:v>0.74999998750000008</c:v>
                </c:pt>
                <c:pt idx="62" formatCode="0.000">
                  <c:v>0.70454543749999998</c:v>
                </c:pt>
                <c:pt idx="63" formatCode="0.000">
                  <c:v>0.65909090000000004</c:v>
                </c:pt>
                <c:pt idx="64" formatCode="0.000">
                  <c:v>0.64772726250000012</c:v>
                </c:pt>
                <c:pt idx="65" formatCode="0.000">
                  <c:v>0.62499998750000008</c:v>
                </c:pt>
                <c:pt idx="66" formatCode="0.000">
                  <c:v>0.61363634999999994</c:v>
                </c:pt>
                <c:pt idx="67" formatCode="0.000">
                  <c:v>0.60227272499999995</c:v>
                </c:pt>
                <c:pt idx="68" formatCode="0.000">
                  <c:v>0.6363636250000001</c:v>
                </c:pt>
                <c:pt idx="69" formatCode="0.000">
                  <c:v>0.6363636250000001</c:v>
                </c:pt>
                <c:pt idx="70" formatCode="0.000">
                  <c:v>0.61363636249999998</c:v>
                </c:pt>
                <c:pt idx="71" formatCode="0.000">
                  <c:v>0.62499998749999996</c:v>
                </c:pt>
                <c:pt idx="72" formatCode="0.000">
                  <c:v>0.62499998750000008</c:v>
                </c:pt>
                <c:pt idx="73" formatCode="0.000">
                  <c:v>0.64772726250000001</c:v>
                </c:pt>
                <c:pt idx="74" formatCode="0.000">
                  <c:v>0.65909090000000004</c:v>
                </c:pt>
                <c:pt idx="75" formatCode="0.000">
                  <c:v>0.71590907500000001</c:v>
                </c:pt>
                <c:pt idx="76" formatCode="0.000">
                  <c:v>0.70454543749999998</c:v>
                </c:pt>
                <c:pt idx="77" formatCode="0.000">
                  <c:v>0.71590907500000001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F-4433-B59F-BC7FB5163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817944"/>
        <c:axId val="639816376"/>
      </c:lineChart>
      <c:dateAx>
        <c:axId val="63981794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816376"/>
        <c:crosses val="autoZero"/>
        <c:auto val="1"/>
        <c:lblOffset val="100"/>
        <c:baseTimeUnit val="months"/>
      </c:dateAx>
      <c:valAx>
        <c:axId val="639816376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81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Diffusion_EWU_11!$U$1</c:f>
              <c:strCache>
                <c:ptCount val="1"/>
                <c:pt idx="0">
                  <c:v>Diffusionsindex Ansatz 3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Diffusion_EWU_11!$T$2:$T$79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Diffusion_EWU_11!$U$2:$U$79</c:f>
              <c:numCache>
                <c:formatCode>0.0000</c:formatCode>
                <c:ptCount val="78"/>
                <c:pt idx="1">
                  <c:v>0.58333330000000005</c:v>
                </c:pt>
                <c:pt idx="2">
                  <c:v>0.66666669999999995</c:v>
                </c:pt>
                <c:pt idx="3">
                  <c:v>0.5</c:v>
                </c:pt>
                <c:pt idx="4">
                  <c:v>0.83333330000000005</c:v>
                </c:pt>
                <c:pt idx="5">
                  <c:v>0.66666669999999995</c:v>
                </c:pt>
                <c:pt idx="6">
                  <c:v>0.75</c:v>
                </c:pt>
                <c:pt idx="7">
                  <c:v>0.66666669999999995</c:v>
                </c:pt>
                <c:pt idx="8">
                  <c:v>0.30769229999999997</c:v>
                </c:pt>
                <c:pt idx="9">
                  <c:v>0.61538459999999995</c:v>
                </c:pt>
                <c:pt idx="10">
                  <c:v>0.46153850000000002</c:v>
                </c:pt>
                <c:pt idx="11">
                  <c:v>0.3846154</c:v>
                </c:pt>
                <c:pt idx="12">
                  <c:v>0.30769229999999997</c:v>
                </c:pt>
                <c:pt idx="13">
                  <c:v>0.23076920000000001</c:v>
                </c:pt>
                <c:pt idx="14">
                  <c:v>0.15384619999999999</c:v>
                </c:pt>
                <c:pt idx="15">
                  <c:v>0.61538459999999995</c:v>
                </c:pt>
                <c:pt idx="16">
                  <c:v>0.76923079999999999</c:v>
                </c:pt>
                <c:pt idx="17">
                  <c:v>0.69230769999999997</c:v>
                </c:pt>
                <c:pt idx="18">
                  <c:v>0.3846154</c:v>
                </c:pt>
                <c:pt idx="19">
                  <c:v>0.53846159999999998</c:v>
                </c:pt>
                <c:pt idx="20">
                  <c:v>0.53846159999999998</c:v>
                </c:pt>
                <c:pt idx="21">
                  <c:v>0.61538459999999995</c:v>
                </c:pt>
                <c:pt idx="22">
                  <c:v>0.53846159999999998</c:v>
                </c:pt>
                <c:pt idx="23">
                  <c:v>0.53846159999999998</c:v>
                </c:pt>
                <c:pt idx="24">
                  <c:v>0.61538459999999995</c:v>
                </c:pt>
                <c:pt idx="25">
                  <c:v>0.53846159999999998</c:v>
                </c:pt>
                <c:pt idx="26">
                  <c:v>0.61538459999999995</c:v>
                </c:pt>
                <c:pt idx="27">
                  <c:v>0.53846159999999998</c:v>
                </c:pt>
                <c:pt idx="28">
                  <c:v>0.46153850000000002</c:v>
                </c:pt>
                <c:pt idx="29">
                  <c:v>0.46153850000000002</c:v>
                </c:pt>
                <c:pt idx="30">
                  <c:v>0.61538459999999995</c:v>
                </c:pt>
                <c:pt idx="31">
                  <c:v>0.76923079999999999</c:v>
                </c:pt>
                <c:pt idx="32">
                  <c:v>0.78571429999999998</c:v>
                </c:pt>
                <c:pt idx="33">
                  <c:v>0.57142859999999995</c:v>
                </c:pt>
                <c:pt idx="34">
                  <c:v>0.57142859999999995</c:v>
                </c:pt>
                <c:pt idx="35">
                  <c:v>0.64285709999999996</c:v>
                </c:pt>
                <c:pt idx="36">
                  <c:v>0.5</c:v>
                </c:pt>
                <c:pt idx="37">
                  <c:v>0.625</c:v>
                </c:pt>
                <c:pt idx="38">
                  <c:v>0.6875</c:v>
                </c:pt>
                <c:pt idx="39">
                  <c:v>0.3125</c:v>
                </c:pt>
                <c:pt idx="40">
                  <c:v>0.58823530000000002</c:v>
                </c:pt>
                <c:pt idx="41">
                  <c:v>0.52941179999999999</c:v>
                </c:pt>
                <c:pt idx="42">
                  <c:v>0.52941179999999999</c:v>
                </c:pt>
                <c:pt idx="43">
                  <c:v>0.52941179999999999</c:v>
                </c:pt>
                <c:pt idx="44">
                  <c:v>0.47058820000000001</c:v>
                </c:pt>
                <c:pt idx="45">
                  <c:v>0.47058820000000001</c:v>
                </c:pt>
                <c:pt idx="46">
                  <c:v>0.29411769999999998</c:v>
                </c:pt>
                <c:pt idx="47">
                  <c:v>0.41176469999999998</c:v>
                </c:pt>
                <c:pt idx="48">
                  <c:v>0.5</c:v>
                </c:pt>
                <c:pt idx="49">
                  <c:v>0.44444440000000002</c:v>
                </c:pt>
                <c:pt idx="50">
                  <c:v>0.3333333</c:v>
                </c:pt>
                <c:pt idx="51">
                  <c:v>0.38888889999999998</c:v>
                </c:pt>
                <c:pt idx="52">
                  <c:v>0.27777780000000002</c:v>
                </c:pt>
                <c:pt idx="53">
                  <c:v>0.3333333</c:v>
                </c:pt>
                <c:pt idx="54">
                  <c:v>0.44444440000000002</c:v>
                </c:pt>
                <c:pt idx="55">
                  <c:v>0.5</c:v>
                </c:pt>
                <c:pt idx="56">
                  <c:v>0.5</c:v>
                </c:pt>
                <c:pt idx="57">
                  <c:v>0.38888889999999998</c:v>
                </c:pt>
                <c:pt idx="58">
                  <c:v>0.3333333</c:v>
                </c:pt>
                <c:pt idx="59">
                  <c:v>0.38888889999999998</c:v>
                </c:pt>
                <c:pt idx="60">
                  <c:v>0.1578947</c:v>
                </c:pt>
                <c:pt idx="61">
                  <c:v>0.368421</c:v>
                </c:pt>
                <c:pt idx="62">
                  <c:v>0.3157895</c:v>
                </c:pt>
                <c:pt idx="63">
                  <c:v>0.2105263</c:v>
                </c:pt>
                <c:pt idx="64">
                  <c:v>0.3</c:v>
                </c:pt>
                <c:pt idx="65">
                  <c:v>0.3</c:v>
                </c:pt>
                <c:pt idx="66">
                  <c:v>0.3</c:v>
                </c:pt>
                <c:pt idx="67">
                  <c:v>0.15</c:v>
                </c:pt>
                <c:pt idx="68">
                  <c:v>0.1</c:v>
                </c:pt>
                <c:pt idx="69">
                  <c:v>0.25</c:v>
                </c:pt>
                <c:pt idx="70">
                  <c:v>0.15</c:v>
                </c:pt>
                <c:pt idx="71">
                  <c:v>0.25</c:v>
                </c:pt>
                <c:pt idx="72">
                  <c:v>0.35</c:v>
                </c:pt>
                <c:pt idx="73">
                  <c:v>0.4</c:v>
                </c:pt>
                <c:pt idx="74">
                  <c:v>0.35</c:v>
                </c:pt>
                <c:pt idx="75">
                  <c:v>0.5</c:v>
                </c:pt>
                <c:pt idx="76">
                  <c:v>0.3</c:v>
                </c:pt>
                <c:pt idx="77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tx>
            <c:strRef>
              <c:f>Diffusion_EWU_11!$V$1</c:f>
              <c:strCache>
                <c:ptCount val="1"/>
                <c:pt idx="0">
                  <c:v>Roll.Window last 8 quart.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Diffusion_EWU_11!$T$2:$T$79</c:f>
              <c:numCache>
                <c:formatCode>[$-407]mmm/\ yy;@</c:formatCode>
                <c:ptCount val="78"/>
                <c:pt idx="0">
                  <c:v>36161</c:v>
                </c:pt>
                <c:pt idx="1">
                  <c:v>36251</c:v>
                </c:pt>
                <c:pt idx="2">
                  <c:v>36342</c:v>
                </c:pt>
                <c:pt idx="3">
                  <c:v>36434</c:v>
                </c:pt>
                <c:pt idx="4">
                  <c:v>36526</c:v>
                </c:pt>
                <c:pt idx="5">
                  <c:v>36617</c:v>
                </c:pt>
                <c:pt idx="6">
                  <c:v>36708</c:v>
                </c:pt>
                <c:pt idx="7">
                  <c:v>36800</c:v>
                </c:pt>
                <c:pt idx="8">
                  <c:v>36892</c:v>
                </c:pt>
                <c:pt idx="9">
                  <c:v>36982</c:v>
                </c:pt>
                <c:pt idx="10">
                  <c:v>37073</c:v>
                </c:pt>
                <c:pt idx="11">
                  <c:v>37165</c:v>
                </c:pt>
                <c:pt idx="12">
                  <c:v>37257</c:v>
                </c:pt>
                <c:pt idx="13">
                  <c:v>37347</c:v>
                </c:pt>
                <c:pt idx="14">
                  <c:v>37438</c:v>
                </c:pt>
                <c:pt idx="15">
                  <c:v>37530</c:v>
                </c:pt>
                <c:pt idx="16">
                  <c:v>37622</c:v>
                </c:pt>
                <c:pt idx="17">
                  <c:v>37712</c:v>
                </c:pt>
                <c:pt idx="18">
                  <c:v>37803</c:v>
                </c:pt>
                <c:pt idx="19">
                  <c:v>37895</c:v>
                </c:pt>
                <c:pt idx="20">
                  <c:v>37987</c:v>
                </c:pt>
                <c:pt idx="21">
                  <c:v>38078</c:v>
                </c:pt>
                <c:pt idx="22">
                  <c:v>38169</c:v>
                </c:pt>
                <c:pt idx="23">
                  <c:v>38261</c:v>
                </c:pt>
                <c:pt idx="24">
                  <c:v>38353</c:v>
                </c:pt>
                <c:pt idx="25">
                  <c:v>38443</c:v>
                </c:pt>
                <c:pt idx="26">
                  <c:v>38534</c:v>
                </c:pt>
                <c:pt idx="27">
                  <c:v>38626</c:v>
                </c:pt>
                <c:pt idx="28">
                  <c:v>38718</c:v>
                </c:pt>
                <c:pt idx="29">
                  <c:v>38808</c:v>
                </c:pt>
                <c:pt idx="30">
                  <c:v>38899</c:v>
                </c:pt>
                <c:pt idx="31">
                  <c:v>38991</c:v>
                </c:pt>
                <c:pt idx="32">
                  <c:v>39083</c:v>
                </c:pt>
                <c:pt idx="33">
                  <c:v>39173</c:v>
                </c:pt>
                <c:pt idx="34">
                  <c:v>39264</c:v>
                </c:pt>
                <c:pt idx="35">
                  <c:v>39356</c:v>
                </c:pt>
                <c:pt idx="36">
                  <c:v>39448</c:v>
                </c:pt>
                <c:pt idx="37">
                  <c:v>39539</c:v>
                </c:pt>
                <c:pt idx="38">
                  <c:v>39630</c:v>
                </c:pt>
                <c:pt idx="39">
                  <c:v>39722</c:v>
                </c:pt>
                <c:pt idx="40">
                  <c:v>39814</c:v>
                </c:pt>
                <c:pt idx="41">
                  <c:v>39904</c:v>
                </c:pt>
                <c:pt idx="42">
                  <c:v>39995</c:v>
                </c:pt>
                <c:pt idx="43">
                  <c:v>40087</c:v>
                </c:pt>
                <c:pt idx="44">
                  <c:v>40179</c:v>
                </c:pt>
                <c:pt idx="45">
                  <c:v>40269</c:v>
                </c:pt>
                <c:pt idx="46">
                  <c:v>40360</c:v>
                </c:pt>
                <c:pt idx="47">
                  <c:v>40452</c:v>
                </c:pt>
                <c:pt idx="48">
                  <c:v>40544</c:v>
                </c:pt>
                <c:pt idx="49">
                  <c:v>40634</c:v>
                </c:pt>
                <c:pt idx="50">
                  <c:v>40725</c:v>
                </c:pt>
                <c:pt idx="51">
                  <c:v>40817</c:v>
                </c:pt>
                <c:pt idx="52">
                  <c:v>40909</c:v>
                </c:pt>
                <c:pt idx="53">
                  <c:v>41000</c:v>
                </c:pt>
                <c:pt idx="54">
                  <c:v>41091</c:v>
                </c:pt>
                <c:pt idx="55">
                  <c:v>41183</c:v>
                </c:pt>
                <c:pt idx="56">
                  <c:v>41275</c:v>
                </c:pt>
                <c:pt idx="57">
                  <c:v>41365</c:v>
                </c:pt>
                <c:pt idx="58">
                  <c:v>41456</c:v>
                </c:pt>
                <c:pt idx="59">
                  <c:v>41548</c:v>
                </c:pt>
                <c:pt idx="60">
                  <c:v>41640</c:v>
                </c:pt>
                <c:pt idx="61">
                  <c:v>41730</c:v>
                </c:pt>
                <c:pt idx="62">
                  <c:v>41821</c:v>
                </c:pt>
                <c:pt idx="63">
                  <c:v>41913</c:v>
                </c:pt>
                <c:pt idx="64">
                  <c:v>42005</c:v>
                </c:pt>
                <c:pt idx="65">
                  <c:v>42095</c:v>
                </c:pt>
                <c:pt idx="66">
                  <c:v>42186</c:v>
                </c:pt>
                <c:pt idx="67">
                  <c:v>42278</c:v>
                </c:pt>
                <c:pt idx="68">
                  <c:v>42370</c:v>
                </c:pt>
                <c:pt idx="69">
                  <c:v>42461</c:v>
                </c:pt>
                <c:pt idx="70">
                  <c:v>42552</c:v>
                </c:pt>
                <c:pt idx="71">
                  <c:v>42644</c:v>
                </c:pt>
                <c:pt idx="72">
                  <c:v>42736</c:v>
                </c:pt>
                <c:pt idx="73">
                  <c:v>42826</c:v>
                </c:pt>
                <c:pt idx="74">
                  <c:v>42917</c:v>
                </c:pt>
                <c:pt idx="75">
                  <c:v>43009</c:v>
                </c:pt>
                <c:pt idx="76">
                  <c:v>43101</c:v>
                </c:pt>
                <c:pt idx="77">
                  <c:v>43191</c:v>
                </c:pt>
              </c:numCache>
            </c:numRef>
          </c:cat>
          <c:val>
            <c:numRef>
              <c:f>Diffusion_EWU_11!$V$2:$V$79</c:f>
              <c:numCache>
                <c:formatCode>General</c:formatCode>
                <c:ptCount val="78"/>
                <c:pt idx="7" formatCode="0.000">
                  <c:v>0.6666666714285715</c:v>
                </c:pt>
                <c:pt idx="8" formatCode="0.000">
                  <c:v>0.62179487500000008</c:v>
                </c:pt>
                <c:pt idx="9" formatCode="0.000">
                  <c:v>0.62580128749999997</c:v>
                </c:pt>
                <c:pt idx="10" formatCode="0.000">
                  <c:v>0.60016026249999987</c:v>
                </c:pt>
                <c:pt idx="11" formatCode="0.000">
                  <c:v>0.58573718750000003</c:v>
                </c:pt>
                <c:pt idx="12" formatCode="0.000">
                  <c:v>0.5200320625</c:v>
                </c:pt>
                <c:pt idx="13" formatCode="0.000">
                  <c:v>0.46554487499999997</c:v>
                </c:pt>
                <c:pt idx="14" formatCode="0.000">
                  <c:v>0.39102564999999995</c:v>
                </c:pt>
                <c:pt idx="15" formatCode="0.000">
                  <c:v>0.38461538749999996</c:v>
                </c:pt>
                <c:pt idx="16" formatCode="0.000">
                  <c:v>0.44230769999999997</c:v>
                </c:pt>
                <c:pt idx="17" formatCode="0.000">
                  <c:v>0.45192308749999999</c:v>
                </c:pt>
                <c:pt idx="18" formatCode="0.000">
                  <c:v>0.44230769999999991</c:v>
                </c:pt>
                <c:pt idx="19" formatCode="0.000">
                  <c:v>0.461538475</c:v>
                </c:pt>
                <c:pt idx="20" formatCode="0.000">
                  <c:v>0.49038463749999994</c:v>
                </c:pt>
                <c:pt idx="21" formatCode="0.000">
                  <c:v>0.53846156249999988</c:v>
                </c:pt>
                <c:pt idx="22" formatCode="0.000">
                  <c:v>0.58653848749999993</c:v>
                </c:pt>
                <c:pt idx="23" formatCode="0.000">
                  <c:v>0.57692311249999995</c:v>
                </c:pt>
                <c:pt idx="24" formatCode="0.000">
                  <c:v>0.55769233749999991</c:v>
                </c:pt>
                <c:pt idx="25" formatCode="0.000">
                  <c:v>0.53846157500000003</c:v>
                </c:pt>
                <c:pt idx="26" formatCode="0.000">
                  <c:v>0.56730772499999993</c:v>
                </c:pt>
                <c:pt idx="27" formatCode="0.000">
                  <c:v>0.56730772499999993</c:v>
                </c:pt>
                <c:pt idx="28" formatCode="0.000">
                  <c:v>0.55769233749999991</c:v>
                </c:pt>
                <c:pt idx="29" formatCode="0.000">
                  <c:v>0.53846157500000003</c:v>
                </c:pt>
                <c:pt idx="30" formatCode="0.000">
                  <c:v>0.5480769499999999</c:v>
                </c:pt>
                <c:pt idx="31" formatCode="0.000">
                  <c:v>0.57692310000000002</c:v>
                </c:pt>
                <c:pt idx="32" formatCode="0.000">
                  <c:v>0.5982143124999999</c:v>
                </c:pt>
                <c:pt idx="33" formatCode="0.000">
                  <c:v>0.60233518749999992</c:v>
                </c:pt>
                <c:pt idx="34" formatCode="0.000">
                  <c:v>0.59684068749999997</c:v>
                </c:pt>
                <c:pt idx="35" formatCode="0.000">
                  <c:v>0.60989012499999995</c:v>
                </c:pt>
                <c:pt idx="36" formatCode="0.000">
                  <c:v>0.6146978125</c:v>
                </c:pt>
                <c:pt idx="37" formatCode="0.000">
                  <c:v>0.63513050000000004</c:v>
                </c:pt>
                <c:pt idx="38" formatCode="0.000">
                  <c:v>0.64414492499999998</c:v>
                </c:pt>
                <c:pt idx="39" formatCode="0.000">
                  <c:v>0.58705357499999999</c:v>
                </c:pt>
                <c:pt idx="40" formatCode="0.000">
                  <c:v>0.56236869999999994</c:v>
                </c:pt>
                <c:pt idx="41" formatCode="0.000">
                  <c:v>0.55711659999999996</c:v>
                </c:pt>
                <c:pt idx="42" formatCode="0.000">
                  <c:v>0.55186449999999998</c:v>
                </c:pt>
                <c:pt idx="43" formatCode="0.000">
                  <c:v>0.53768383750000004</c:v>
                </c:pt>
                <c:pt idx="44" formatCode="0.000">
                  <c:v>0.53400736250000003</c:v>
                </c:pt>
                <c:pt idx="45" formatCode="0.000">
                  <c:v>0.51470588750000001</c:v>
                </c:pt>
                <c:pt idx="46" formatCode="0.000">
                  <c:v>0.46553310000000003</c:v>
                </c:pt>
                <c:pt idx="47" formatCode="0.000">
                  <c:v>0.47794118750000003</c:v>
                </c:pt>
                <c:pt idx="48" formatCode="0.000">
                  <c:v>0.46691177499999997</c:v>
                </c:pt>
                <c:pt idx="49" formatCode="0.000">
                  <c:v>0.45629085000000003</c:v>
                </c:pt>
                <c:pt idx="50" formatCode="0.000">
                  <c:v>0.43178103750000002</c:v>
                </c:pt>
                <c:pt idx="51" formatCode="0.000">
                  <c:v>0.41421567500000001</c:v>
                </c:pt>
                <c:pt idx="52" formatCode="0.000">
                  <c:v>0.39011437500000001</c:v>
                </c:pt>
                <c:pt idx="53" formatCode="0.000">
                  <c:v>0.37295751250000003</c:v>
                </c:pt>
                <c:pt idx="54" formatCode="0.000">
                  <c:v>0.39174835000000002</c:v>
                </c:pt>
                <c:pt idx="55" formatCode="0.000">
                  <c:v>0.40277776250000003</c:v>
                </c:pt>
                <c:pt idx="56" formatCode="0.000">
                  <c:v>0.40277776250000003</c:v>
                </c:pt>
                <c:pt idx="57" formatCode="0.000">
                  <c:v>0.39583332500000001</c:v>
                </c:pt>
                <c:pt idx="58" formatCode="0.000">
                  <c:v>0.39583332500000001</c:v>
                </c:pt>
                <c:pt idx="59" formatCode="0.000">
                  <c:v>0.39583332500000001</c:v>
                </c:pt>
                <c:pt idx="60" formatCode="0.000">
                  <c:v>0.38084793750000001</c:v>
                </c:pt>
                <c:pt idx="61" formatCode="0.000">
                  <c:v>0.38523390000000002</c:v>
                </c:pt>
                <c:pt idx="62" formatCode="0.000">
                  <c:v>0.36915203750000003</c:v>
                </c:pt>
                <c:pt idx="63" formatCode="0.000">
                  <c:v>0.33296782500000005</c:v>
                </c:pt>
                <c:pt idx="64" formatCode="0.000">
                  <c:v>0.30796782499999997</c:v>
                </c:pt>
                <c:pt idx="65" formatCode="0.000">
                  <c:v>0.29685671249999995</c:v>
                </c:pt>
                <c:pt idx="66" formatCode="0.000">
                  <c:v>0.29269004999999998</c:v>
                </c:pt>
                <c:pt idx="67" formatCode="0.000">
                  <c:v>0.26282893750000003</c:v>
                </c:pt>
                <c:pt idx="68" formatCode="0.000">
                  <c:v>0.25559209999999999</c:v>
                </c:pt>
                <c:pt idx="69" formatCode="0.000">
                  <c:v>0.240789475</c:v>
                </c:pt>
                <c:pt idx="70" formatCode="0.000">
                  <c:v>0.2200657875</c:v>
                </c:pt>
                <c:pt idx="71" formatCode="0.000">
                  <c:v>0.22499999999999998</c:v>
                </c:pt>
                <c:pt idx="72" formatCode="0.000">
                  <c:v>0.23125000000000001</c:v>
                </c:pt>
                <c:pt idx="73" formatCode="0.000">
                  <c:v>0.24374999999999997</c:v>
                </c:pt>
                <c:pt idx="74" formatCode="0.000">
                  <c:v>0.25</c:v>
                </c:pt>
                <c:pt idx="75" formatCode="0.000">
                  <c:v>0.29375000000000001</c:v>
                </c:pt>
                <c:pt idx="76" formatCode="0.000">
                  <c:v>0.31874999999999998</c:v>
                </c:pt>
                <c:pt idx="77" formatCode="0.000">
                  <c:v>0.33124999999999999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815592"/>
        <c:axId val="639815200"/>
      </c:lineChart>
      <c:dateAx>
        <c:axId val="639815592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815200"/>
        <c:crosses val="autoZero"/>
        <c:auto val="1"/>
        <c:lblOffset val="100"/>
        <c:baseTimeUnit val="months"/>
      </c:dateAx>
      <c:valAx>
        <c:axId val="639815200"/>
        <c:scaling>
          <c:orientation val="minMax"/>
          <c:max val="1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815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Diffusionsindex: Ansatz 1</a:t>
            </a:r>
          </a:p>
          <a:p>
            <a:pPr algn="ctr"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EWU/EWS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Diffusion_11_EWS_EWU!$A$4:$A$97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Diffusion_11_EWS_EWU!$B$4:$B$97</c:f>
              <c:numCache>
                <c:formatCode>0.0000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0.22222220000000001</c:v>
                </c:pt>
                <c:pt idx="3">
                  <c:v>0.22222220000000001</c:v>
                </c:pt>
                <c:pt idx="4">
                  <c:v>0.45454549999999999</c:v>
                </c:pt>
                <c:pt idx="5">
                  <c:v>9.0909100000000007E-2</c:v>
                </c:pt>
                <c:pt idx="6">
                  <c:v>9.0909100000000007E-2</c:v>
                </c:pt>
                <c:pt idx="7">
                  <c:v>0</c:v>
                </c:pt>
                <c:pt idx="8">
                  <c:v>0</c:v>
                </c:pt>
                <c:pt idx="9">
                  <c:v>9.0909100000000007E-2</c:v>
                </c:pt>
                <c:pt idx="10">
                  <c:v>9.0909100000000007E-2</c:v>
                </c:pt>
                <c:pt idx="11">
                  <c:v>0.27272730000000001</c:v>
                </c:pt>
                <c:pt idx="12">
                  <c:v>9.0909100000000007E-2</c:v>
                </c:pt>
                <c:pt idx="13">
                  <c:v>0.27272730000000001</c:v>
                </c:pt>
                <c:pt idx="14">
                  <c:v>0.72727269999999999</c:v>
                </c:pt>
                <c:pt idx="15">
                  <c:v>0.81818179999999996</c:v>
                </c:pt>
                <c:pt idx="16">
                  <c:v>0.72727269999999999</c:v>
                </c:pt>
                <c:pt idx="17">
                  <c:v>0.72727269999999999</c:v>
                </c:pt>
                <c:pt idx="18">
                  <c:v>0.36363640000000003</c:v>
                </c:pt>
                <c:pt idx="19">
                  <c:v>0.72727269999999999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0.90909090000000004</c:v>
                </c:pt>
                <c:pt idx="26">
                  <c:v>0.63636360000000003</c:v>
                </c:pt>
                <c:pt idx="27">
                  <c:v>0.63636360000000003</c:v>
                </c:pt>
                <c:pt idx="28">
                  <c:v>0.27272730000000001</c:v>
                </c:pt>
                <c:pt idx="29">
                  <c:v>0.54545460000000001</c:v>
                </c:pt>
                <c:pt idx="30">
                  <c:v>0.72727269999999999</c:v>
                </c:pt>
                <c:pt idx="31">
                  <c:v>0.90909090000000004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0.81818179999999996</c:v>
                </c:pt>
                <c:pt idx="36">
                  <c:v>1</c:v>
                </c:pt>
                <c:pt idx="37">
                  <c:v>1</c:v>
                </c:pt>
                <c:pt idx="38">
                  <c:v>0.90909090000000004</c:v>
                </c:pt>
                <c:pt idx="39">
                  <c:v>0.90909090000000004</c:v>
                </c:pt>
                <c:pt idx="40">
                  <c:v>1</c:v>
                </c:pt>
                <c:pt idx="41">
                  <c:v>0.90909090000000004</c:v>
                </c:pt>
                <c:pt idx="42">
                  <c:v>1</c:v>
                </c:pt>
                <c:pt idx="43">
                  <c:v>0.90909090000000004</c:v>
                </c:pt>
                <c:pt idx="44">
                  <c:v>0.63636360000000003</c:v>
                </c:pt>
                <c:pt idx="45">
                  <c:v>0.72727269999999999</c:v>
                </c:pt>
                <c:pt idx="46">
                  <c:v>0.81818179999999996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0.45454549999999999</c:v>
                </c:pt>
                <c:pt idx="56">
                  <c:v>0.90909090000000004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0.90909090000000004</c:v>
                </c:pt>
                <c:pt idx="61">
                  <c:v>0.72727269999999999</c:v>
                </c:pt>
                <c:pt idx="62">
                  <c:v>0.63636360000000003</c:v>
                </c:pt>
                <c:pt idx="63">
                  <c:v>0.63636360000000003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0.90909090000000004</c:v>
                </c:pt>
                <c:pt idx="68">
                  <c:v>0.63636360000000003</c:v>
                </c:pt>
                <c:pt idx="69">
                  <c:v>0.54545460000000001</c:v>
                </c:pt>
                <c:pt idx="70">
                  <c:v>0.72727269999999999</c:v>
                </c:pt>
                <c:pt idx="71">
                  <c:v>0.90909090000000004</c:v>
                </c:pt>
                <c:pt idx="72">
                  <c:v>1</c:v>
                </c:pt>
                <c:pt idx="73">
                  <c:v>0.81818179999999996</c:v>
                </c:pt>
                <c:pt idx="74">
                  <c:v>0.81818179999999996</c:v>
                </c:pt>
                <c:pt idx="75">
                  <c:v>0.90909090000000004</c:v>
                </c:pt>
                <c:pt idx="76">
                  <c:v>0.81818179999999996</c:v>
                </c:pt>
                <c:pt idx="77">
                  <c:v>1</c:v>
                </c:pt>
                <c:pt idx="78">
                  <c:v>0.90909090000000004</c:v>
                </c:pt>
                <c:pt idx="79">
                  <c:v>0.81818179999999996</c:v>
                </c:pt>
                <c:pt idx="80">
                  <c:v>0.81818179999999996</c:v>
                </c:pt>
                <c:pt idx="81">
                  <c:v>0.72727269999999999</c:v>
                </c:pt>
                <c:pt idx="82">
                  <c:v>0.81818179999999996</c:v>
                </c:pt>
                <c:pt idx="83">
                  <c:v>0.63636360000000003</c:v>
                </c:pt>
                <c:pt idx="84">
                  <c:v>0.27272730000000001</c:v>
                </c:pt>
                <c:pt idx="85">
                  <c:v>0.54545460000000001</c:v>
                </c:pt>
                <c:pt idx="86">
                  <c:v>0.54545460000000001</c:v>
                </c:pt>
                <c:pt idx="87">
                  <c:v>0.54545460000000001</c:v>
                </c:pt>
                <c:pt idx="88">
                  <c:v>0.72727269999999999</c:v>
                </c:pt>
                <c:pt idx="89">
                  <c:v>0.81818179999999996</c:v>
                </c:pt>
                <c:pt idx="90">
                  <c:v>0.90909090000000004</c:v>
                </c:pt>
                <c:pt idx="91">
                  <c:v>0.90909090000000004</c:v>
                </c:pt>
                <c:pt idx="92">
                  <c:v>0.90909090000000004</c:v>
                </c:pt>
                <c:pt idx="93">
                  <c:v>0.90909090000000004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8-4712-8DFD-001D66714D2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Diffusion_11_EWS_EWU!$A$4:$A$97</c:f>
              <c:numCache>
                <c:formatCode>[$-407]mmm/\ yy;@</c:formatCode>
                <c:ptCount val="94"/>
                <c:pt idx="0">
                  <c:v>34700</c:v>
                </c:pt>
                <c:pt idx="1">
                  <c:v>34790</c:v>
                </c:pt>
                <c:pt idx="2">
                  <c:v>34881</c:v>
                </c:pt>
                <c:pt idx="3">
                  <c:v>34973</c:v>
                </c:pt>
                <c:pt idx="4">
                  <c:v>35065</c:v>
                </c:pt>
                <c:pt idx="5">
                  <c:v>35156</c:v>
                </c:pt>
                <c:pt idx="6">
                  <c:v>35247</c:v>
                </c:pt>
                <c:pt idx="7">
                  <c:v>35339</c:v>
                </c:pt>
                <c:pt idx="8">
                  <c:v>35431</c:v>
                </c:pt>
                <c:pt idx="9">
                  <c:v>35521</c:v>
                </c:pt>
                <c:pt idx="10">
                  <c:v>35612</c:v>
                </c:pt>
                <c:pt idx="11">
                  <c:v>35704</c:v>
                </c:pt>
                <c:pt idx="12">
                  <c:v>35796</c:v>
                </c:pt>
                <c:pt idx="13">
                  <c:v>35886</c:v>
                </c:pt>
                <c:pt idx="14">
                  <c:v>35977</c:v>
                </c:pt>
                <c:pt idx="15">
                  <c:v>36069</c:v>
                </c:pt>
                <c:pt idx="16">
                  <c:v>36161</c:v>
                </c:pt>
                <c:pt idx="17">
                  <c:v>36251</c:v>
                </c:pt>
                <c:pt idx="18">
                  <c:v>36342</c:v>
                </c:pt>
                <c:pt idx="19">
                  <c:v>36434</c:v>
                </c:pt>
                <c:pt idx="20">
                  <c:v>36526</c:v>
                </c:pt>
                <c:pt idx="21">
                  <c:v>36617</c:v>
                </c:pt>
                <c:pt idx="22">
                  <c:v>36708</c:v>
                </c:pt>
                <c:pt idx="23">
                  <c:v>36800</c:v>
                </c:pt>
                <c:pt idx="24">
                  <c:v>36892</c:v>
                </c:pt>
                <c:pt idx="25">
                  <c:v>36982</c:v>
                </c:pt>
                <c:pt idx="26">
                  <c:v>37073</c:v>
                </c:pt>
                <c:pt idx="27">
                  <c:v>37165</c:v>
                </c:pt>
                <c:pt idx="28">
                  <c:v>37257</c:v>
                </c:pt>
                <c:pt idx="29">
                  <c:v>37347</c:v>
                </c:pt>
                <c:pt idx="30">
                  <c:v>37438</c:v>
                </c:pt>
                <c:pt idx="31">
                  <c:v>37530</c:v>
                </c:pt>
                <c:pt idx="32">
                  <c:v>37622</c:v>
                </c:pt>
                <c:pt idx="33">
                  <c:v>37712</c:v>
                </c:pt>
                <c:pt idx="34">
                  <c:v>37803</c:v>
                </c:pt>
                <c:pt idx="35">
                  <c:v>37895</c:v>
                </c:pt>
                <c:pt idx="36">
                  <c:v>37987</c:v>
                </c:pt>
                <c:pt idx="37">
                  <c:v>38078</c:v>
                </c:pt>
                <c:pt idx="38">
                  <c:v>38169</c:v>
                </c:pt>
                <c:pt idx="39">
                  <c:v>38261</c:v>
                </c:pt>
                <c:pt idx="40">
                  <c:v>38353</c:v>
                </c:pt>
                <c:pt idx="41">
                  <c:v>38443</c:v>
                </c:pt>
                <c:pt idx="42">
                  <c:v>38534</c:v>
                </c:pt>
                <c:pt idx="43">
                  <c:v>38626</c:v>
                </c:pt>
                <c:pt idx="44">
                  <c:v>38718</c:v>
                </c:pt>
                <c:pt idx="45">
                  <c:v>38808</c:v>
                </c:pt>
                <c:pt idx="46">
                  <c:v>38899</c:v>
                </c:pt>
                <c:pt idx="47">
                  <c:v>38991</c:v>
                </c:pt>
                <c:pt idx="48">
                  <c:v>39083</c:v>
                </c:pt>
                <c:pt idx="49">
                  <c:v>39173</c:v>
                </c:pt>
                <c:pt idx="50">
                  <c:v>39264</c:v>
                </c:pt>
                <c:pt idx="51">
                  <c:v>39356</c:v>
                </c:pt>
                <c:pt idx="52">
                  <c:v>39448</c:v>
                </c:pt>
                <c:pt idx="53">
                  <c:v>39539</c:v>
                </c:pt>
                <c:pt idx="54">
                  <c:v>39630</c:v>
                </c:pt>
                <c:pt idx="55">
                  <c:v>39722</c:v>
                </c:pt>
                <c:pt idx="56">
                  <c:v>39814</c:v>
                </c:pt>
                <c:pt idx="57">
                  <c:v>39904</c:v>
                </c:pt>
                <c:pt idx="58">
                  <c:v>39995</c:v>
                </c:pt>
                <c:pt idx="59">
                  <c:v>40087</c:v>
                </c:pt>
                <c:pt idx="60">
                  <c:v>40179</c:v>
                </c:pt>
                <c:pt idx="61">
                  <c:v>40269</c:v>
                </c:pt>
                <c:pt idx="62">
                  <c:v>40360</c:v>
                </c:pt>
                <c:pt idx="63">
                  <c:v>40452</c:v>
                </c:pt>
                <c:pt idx="64">
                  <c:v>40544</c:v>
                </c:pt>
                <c:pt idx="65">
                  <c:v>40634</c:v>
                </c:pt>
                <c:pt idx="66">
                  <c:v>40725</c:v>
                </c:pt>
                <c:pt idx="67">
                  <c:v>40817</c:v>
                </c:pt>
                <c:pt idx="68">
                  <c:v>40909</c:v>
                </c:pt>
                <c:pt idx="69">
                  <c:v>41000</c:v>
                </c:pt>
                <c:pt idx="70">
                  <c:v>41091</c:v>
                </c:pt>
                <c:pt idx="71">
                  <c:v>41183</c:v>
                </c:pt>
                <c:pt idx="72">
                  <c:v>41275</c:v>
                </c:pt>
                <c:pt idx="73">
                  <c:v>41365</c:v>
                </c:pt>
                <c:pt idx="74">
                  <c:v>41456</c:v>
                </c:pt>
                <c:pt idx="75">
                  <c:v>41548</c:v>
                </c:pt>
                <c:pt idx="76">
                  <c:v>41640</c:v>
                </c:pt>
                <c:pt idx="77">
                  <c:v>41730</c:v>
                </c:pt>
                <c:pt idx="78">
                  <c:v>41821</c:v>
                </c:pt>
                <c:pt idx="79">
                  <c:v>41913</c:v>
                </c:pt>
                <c:pt idx="80">
                  <c:v>42005</c:v>
                </c:pt>
                <c:pt idx="81">
                  <c:v>42095</c:v>
                </c:pt>
                <c:pt idx="82">
                  <c:v>42186</c:v>
                </c:pt>
                <c:pt idx="83">
                  <c:v>42278</c:v>
                </c:pt>
                <c:pt idx="84">
                  <c:v>42370</c:v>
                </c:pt>
                <c:pt idx="85">
                  <c:v>42461</c:v>
                </c:pt>
                <c:pt idx="86">
                  <c:v>42552</c:v>
                </c:pt>
                <c:pt idx="87">
                  <c:v>42644</c:v>
                </c:pt>
                <c:pt idx="88">
                  <c:v>42736</c:v>
                </c:pt>
                <c:pt idx="89">
                  <c:v>42826</c:v>
                </c:pt>
                <c:pt idx="90">
                  <c:v>42917</c:v>
                </c:pt>
                <c:pt idx="91">
                  <c:v>43009</c:v>
                </c:pt>
                <c:pt idx="92">
                  <c:v>43101</c:v>
                </c:pt>
                <c:pt idx="93">
                  <c:v>43191</c:v>
                </c:pt>
              </c:numCache>
            </c:numRef>
          </c:cat>
          <c:val>
            <c:numRef>
              <c:f>Diffusion_11_EWS_EWU!$C$4:$C$97</c:f>
              <c:numCache>
                <c:formatCode>General</c:formatCode>
                <c:ptCount val="94"/>
                <c:pt idx="7" formatCode="0.000">
                  <c:v>0.13510101250000001</c:v>
                </c:pt>
                <c:pt idx="8" formatCode="0.000">
                  <c:v>0.13510101250000001</c:v>
                </c:pt>
                <c:pt idx="9" formatCode="0.000">
                  <c:v>0.14646465</c:v>
                </c:pt>
                <c:pt idx="10" formatCode="0.000">
                  <c:v>0.13005051249999999</c:v>
                </c:pt>
                <c:pt idx="11" formatCode="0.000">
                  <c:v>0.13636365</c:v>
                </c:pt>
                <c:pt idx="12" formatCode="0.000">
                  <c:v>9.0909099999999993E-2</c:v>
                </c:pt>
                <c:pt idx="13" formatCode="0.000">
                  <c:v>0.113636375</c:v>
                </c:pt>
                <c:pt idx="14" formatCode="0.000">
                  <c:v>0.193181825</c:v>
                </c:pt>
                <c:pt idx="15" formatCode="0.000">
                  <c:v>0.29545454999999998</c:v>
                </c:pt>
                <c:pt idx="16" formatCode="0.000">
                  <c:v>0.38636363749999997</c:v>
                </c:pt>
                <c:pt idx="17" formatCode="0.000">
                  <c:v>0.46590908749999999</c:v>
                </c:pt>
                <c:pt idx="18" formatCode="0.000">
                  <c:v>0.49999999999999994</c:v>
                </c:pt>
                <c:pt idx="19" formatCode="0.000">
                  <c:v>0.55681817499999997</c:v>
                </c:pt>
                <c:pt idx="20" formatCode="0.000">
                  <c:v>0.67045453749999995</c:v>
                </c:pt>
                <c:pt idx="21" formatCode="0.000">
                  <c:v>0.76136362499999999</c:v>
                </c:pt>
                <c:pt idx="22" formatCode="0.000">
                  <c:v>0.79545453749999995</c:v>
                </c:pt>
                <c:pt idx="23" formatCode="0.000">
                  <c:v>0.81818181249999999</c:v>
                </c:pt>
                <c:pt idx="24" formatCode="0.000">
                  <c:v>0.85227272499999995</c:v>
                </c:pt>
                <c:pt idx="25" formatCode="0.000">
                  <c:v>0.875</c:v>
                </c:pt>
                <c:pt idx="26" formatCode="0.000">
                  <c:v>0.90909090000000004</c:v>
                </c:pt>
                <c:pt idx="27" formatCode="0.000">
                  <c:v>0.89772726250000001</c:v>
                </c:pt>
                <c:pt idx="28" formatCode="0.000">
                  <c:v>0.80681817499999997</c:v>
                </c:pt>
                <c:pt idx="29" formatCode="0.000">
                  <c:v>0.75</c:v>
                </c:pt>
                <c:pt idx="30" formatCode="0.000">
                  <c:v>0.71590908750000004</c:v>
                </c:pt>
                <c:pt idx="31" formatCode="0.000">
                  <c:v>0.70454545000000002</c:v>
                </c:pt>
                <c:pt idx="32" formatCode="0.000">
                  <c:v>0.70454545000000002</c:v>
                </c:pt>
                <c:pt idx="33" formatCode="0.000">
                  <c:v>0.71590908750000004</c:v>
                </c:pt>
                <c:pt idx="34" formatCode="0.000">
                  <c:v>0.76136363750000002</c:v>
                </c:pt>
                <c:pt idx="35" formatCode="0.000">
                  <c:v>0.78409091249999996</c:v>
                </c:pt>
                <c:pt idx="36" formatCode="0.000">
                  <c:v>0.875</c:v>
                </c:pt>
                <c:pt idx="37" formatCode="0.000">
                  <c:v>0.93181817499999997</c:v>
                </c:pt>
                <c:pt idx="38" formatCode="0.000">
                  <c:v>0.95454544999999991</c:v>
                </c:pt>
                <c:pt idx="39" formatCode="0.000">
                  <c:v>0.95454544999999991</c:v>
                </c:pt>
                <c:pt idx="40" formatCode="0.000">
                  <c:v>0.95454544999999991</c:v>
                </c:pt>
                <c:pt idx="41" formatCode="0.000">
                  <c:v>0.94318181249999999</c:v>
                </c:pt>
                <c:pt idx="42" formatCode="0.000">
                  <c:v>0.94318181249999999</c:v>
                </c:pt>
                <c:pt idx="43" formatCode="0.000">
                  <c:v>0.95454544999999991</c:v>
                </c:pt>
                <c:pt idx="44" formatCode="0.000">
                  <c:v>0.90909090000000004</c:v>
                </c:pt>
                <c:pt idx="45" formatCode="0.000">
                  <c:v>0.87499998750000008</c:v>
                </c:pt>
                <c:pt idx="46" formatCode="0.000">
                  <c:v>0.86363635000000005</c:v>
                </c:pt>
                <c:pt idx="47" formatCode="0.000">
                  <c:v>0.87499998749999996</c:v>
                </c:pt>
                <c:pt idx="48" formatCode="0.000">
                  <c:v>0.87499998749999996</c:v>
                </c:pt>
                <c:pt idx="49" formatCode="0.000">
                  <c:v>0.88636362499999999</c:v>
                </c:pt>
                <c:pt idx="50" formatCode="0.000">
                  <c:v>0.88636362499999999</c:v>
                </c:pt>
                <c:pt idx="51" formatCode="0.000">
                  <c:v>0.89772726250000001</c:v>
                </c:pt>
                <c:pt idx="52" formatCode="0.000">
                  <c:v>0.94318181249999999</c:v>
                </c:pt>
                <c:pt idx="53" formatCode="0.000">
                  <c:v>0.97727272499999995</c:v>
                </c:pt>
                <c:pt idx="54" formatCode="0.000">
                  <c:v>1</c:v>
                </c:pt>
                <c:pt idx="55" formatCode="0.000">
                  <c:v>0.93181818750000001</c:v>
                </c:pt>
                <c:pt idx="56" formatCode="0.000">
                  <c:v>0.92045454999999998</c:v>
                </c:pt>
                <c:pt idx="57" formatCode="0.000">
                  <c:v>0.92045454999999998</c:v>
                </c:pt>
                <c:pt idx="58" formatCode="0.000">
                  <c:v>0.92045454999999998</c:v>
                </c:pt>
                <c:pt idx="59" formatCode="0.000">
                  <c:v>0.92045454999999998</c:v>
                </c:pt>
                <c:pt idx="60" formatCode="0.000">
                  <c:v>0.90909091249999996</c:v>
                </c:pt>
                <c:pt idx="61" formatCode="0.000">
                  <c:v>0.875</c:v>
                </c:pt>
                <c:pt idx="62" formatCode="0.000">
                  <c:v>0.82954545000000002</c:v>
                </c:pt>
                <c:pt idx="63" formatCode="0.000">
                  <c:v>0.85227271250000003</c:v>
                </c:pt>
                <c:pt idx="64" formatCode="0.000">
                  <c:v>0.86363635000000005</c:v>
                </c:pt>
                <c:pt idx="65" formatCode="0.000">
                  <c:v>0.86363634999999994</c:v>
                </c:pt>
                <c:pt idx="66" formatCode="0.000">
                  <c:v>0.86363635000000005</c:v>
                </c:pt>
                <c:pt idx="67" formatCode="0.000">
                  <c:v>0.85227271250000003</c:v>
                </c:pt>
                <c:pt idx="68" formatCode="0.000">
                  <c:v>0.81818180000000007</c:v>
                </c:pt>
                <c:pt idx="69" formatCode="0.000">
                  <c:v>0.79545453750000006</c:v>
                </c:pt>
                <c:pt idx="70" formatCode="0.000">
                  <c:v>0.80681817500000008</c:v>
                </c:pt>
                <c:pt idx="71" formatCode="0.000">
                  <c:v>0.84090908750000004</c:v>
                </c:pt>
                <c:pt idx="72" formatCode="0.000">
                  <c:v>0.84090908750000004</c:v>
                </c:pt>
                <c:pt idx="73" formatCode="0.000">
                  <c:v>0.81818181249999999</c:v>
                </c:pt>
                <c:pt idx="74" formatCode="0.000">
                  <c:v>0.79545453749999995</c:v>
                </c:pt>
                <c:pt idx="75" formatCode="0.000">
                  <c:v>0.79545453749999984</c:v>
                </c:pt>
                <c:pt idx="76" formatCode="0.000">
                  <c:v>0.81818181249999988</c:v>
                </c:pt>
                <c:pt idx="77" formatCode="0.000">
                  <c:v>0.87499998749999996</c:v>
                </c:pt>
                <c:pt idx="78" formatCode="0.000">
                  <c:v>0.8977272624999999</c:v>
                </c:pt>
                <c:pt idx="79" formatCode="0.000">
                  <c:v>0.88636362499999988</c:v>
                </c:pt>
                <c:pt idx="80" formatCode="0.000">
                  <c:v>0.86363634999999983</c:v>
                </c:pt>
                <c:pt idx="81" formatCode="0.000">
                  <c:v>0.85227271249999992</c:v>
                </c:pt>
                <c:pt idx="82" formatCode="0.000">
                  <c:v>0.85227271249999992</c:v>
                </c:pt>
                <c:pt idx="83" formatCode="0.000">
                  <c:v>0.81818180000000007</c:v>
                </c:pt>
                <c:pt idx="84" formatCode="0.000">
                  <c:v>0.74999998749999996</c:v>
                </c:pt>
                <c:pt idx="85" formatCode="0.000">
                  <c:v>0.69318181249999999</c:v>
                </c:pt>
                <c:pt idx="86" formatCode="0.000">
                  <c:v>0.64772727500000005</c:v>
                </c:pt>
                <c:pt idx="87" formatCode="0.000">
                  <c:v>0.61363637500000012</c:v>
                </c:pt>
                <c:pt idx="88" formatCode="0.000">
                  <c:v>0.6022727375000001</c:v>
                </c:pt>
                <c:pt idx="89" formatCode="0.000">
                  <c:v>0.61363637500000001</c:v>
                </c:pt>
                <c:pt idx="90" formatCode="0.000">
                  <c:v>0.62500001250000004</c:v>
                </c:pt>
                <c:pt idx="91" formatCode="0.000">
                  <c:v>0.65909092499999999</c:v>
                </c:pt>
                <c:pt idx="92" formatCode="0.000">
                  <c:v>0.73863637500000001</c:v>
                </c:pt>
                <c:pt idx="93" formatCode="0.000">
                  <c:v>0.78409091249999996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8-4712-8DFD-001D66714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9390312"/>
        <c:axId val="639390704"/>
      </c:lineChart>
      <c:dateAx>
        <c:axId val="639390312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390704"/>
        <c:crosses val="autoZero"/>
        <c:auto val="1"/>
        <c:lblOffset val="100"/>
        <c:baseTimeUnit val="months"/>
      </c:dateAx>
      <c:valAx>
        <c:axId val="639390704"/>
        <c:scaling>
          <c:orientation val="minMax"/>
          <c:max val="1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939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466045</xdr:colOff>
      <xdr:row>72</xdr:row>
      <xdr:rowOff>163284</xdr:rowOff>
    </xdr:from>
    <xdr:to>
      <xdr:col>11</xdr:col>
      <xdr:colOff>260238</xdr:colOff>
      <xdr:row>93</xdr:row>
      <xdr:rowOff>22109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405493</xdr:colOff>
      <xdr:row>1</xdr:row>
      <xdr:rowOff>178254</xdr:rowOff>
    </xdr:from>
    <xdr:to>
      <xdr:col>29</xdr:col>
      <xdr:colOff>374568</xdr:colOff>
      <xdr:row>24</xdr:row>
      <xdr:rowOff>77810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361950</xdr:colOff>
      <xdr:row>27</xdr:row>
      <xdr:rowOff>76200</xdr:rowOff>
    </xdr:from>
    <xdr:to>
      <xdr:col>29</xdr:col>
      <xdr:colOff>331025</xdr:colOff>
      <xdr:row>49</xdr:row>
      <xdr:rowOff>166256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285750</xdr:colOff>
      <xdr:row>1</xdr:row>
      <xdr:rowOff>104775</xdr:rowOff>
    </xdr:from>
    <xdr:to>
      <xdr:col>42</xdr:col>
      <xdr:colOff>254825</xdr:colOff>
      <xdr:row>24</xdr:row>
      <xdr:rowOff>4331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600075</xdr:colOff>
      <xdr:row>57</xdr:row>
      <xdr:rowOff>19050</xdr:rowOff>
    </xdr:from>
    <xdr:to>
      <xdr:col>42</xdr:col>
      <xdr:colOff>569150</xdr:colOff>
      <xdr:row>79</xdr:row>
      <xdr:rowOff>109106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533400</xdr:colOff>
      <xdr:row>27</xdr:row>
      <xdr:rowOff>95250</xdr:rowOff>
    </xdr:from>
    <xdr:to>
      <xdr:col>42</xdr:col>
      <xdr:colOff>502475</xdr:colOff>
      <xdr:row>49</xdr:row>
      <xdr:rowOff>185306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112</xdr:row>
      <xdr:rowOff>0</xdr:rowOff>
    </xdr:from>
    <xdr:to>
      <xdr:col>43</xdr:col>
      <xdr:colOff>731075</xdr:colOff>
      <xdr:row>134</xdr:row>
      <xdr:rowOff>90056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136</xdr:row>
      <xdr:rowOff>0</xdr:rowOff>
    </xdr:from>
    <xdr:to>
      <xdr:col>43</xdr:col>
      <xdr:colOff>731075</xdr:colOff>
      <xdr:row>158</xdr:row>
      <xdr:rowOff>90056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0</xdr:colOff>
      <xdr:row>3</xdr:row>
      <xdr:rowOff>0</xdr:rowOff>
    </xdr:from>
    <xdr:to>
      <xdr:col>55</xdr:col>
      <xdr:colOff>731075</xdr:colOff>
      <xdr:row>133</xdr:row>
      <xdr:rowOff>90056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56</xdr:col>
      <xdr:colOff>551089</xdr:colOff>
      <xdr:row>114</xdr:row>
      <xdr:rowOff>3399</xdr:rowOff>
    </xdr:from>
    <xdr:to>
      <xdr:col>68</xdr:col>
      <xdr:colOff>520164</xdr:colOff>
      <xdr:row>159</xdr:row>
      <xdr:rowOff>95248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0</xdr:colOff>
      <xdr:row>136</xdr:row>
      <xdr:rowOff>0</xdr:rowOff>
    </xdr:from>
    <xdr:to>
      <xdr:col>55</xdr:col>
      <xdr:colOff>731075</xdr:colOff>
      <xdr:row>158</xdr:row>
      <xdr:rowOff>90056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69</xdr:col>
      <xdr:colOff>421822</xdr:colOff>
      <xdr:row>114</xdr:row>
      <xdr:rowOff>3400</xdr:rowOff>
    </xdr:from>
    <xdr:to>
      <xdr:col>81</xdr:col>
      <xdr:colOff>390897</xdr:colOff>
      <xdr:row>159</xdr:row>
      <xdr:rowOff>119061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300595</xdr:colOff>
      <xdr:row>68</xdr:row>
      <xdr:rowOff>69273</xdr:rowOff>
    </xdr:from>
    <xdr:to>
      <xdr:col>12</xdr:col>
      <xdr:colOff>491094</xdr:colOff>
      <xdr:row>96</xdr:row>
      <xdr:rowOff>121226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228601</xdr:colOff>
      <xdr:row>1</xdr:row>
      <xdr:rowOff>95249</xdr:rowOff>
    </xdr:from>
    <xdr:to>
      <xdr:col>15</xdr:col>
      <xdr:colOff>161925</xdr:colOff>
      <xdr:row>16</xdr:row>
      <xdr:rowOff>9524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117763</xdr:colOff>
      <xdr:row>23</xdr:row>
      <xdr:rowOff>13854</xdr:rowOff>
    </xdr:from>
    <xdr:to>
      <xdr:col>15</xdr:col>
      <xdr:colOff>51763</xdr:colOff>
      <xdr:row>37</xdr:row>
      <xdr:rowOff>118629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14</xdr:col>
      <xdr:colOff>695324</xdr:colOff>
      <xdr:row>58</xdr:row>
      <xdr:rowOff>104775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67236</xdr:colOff>
      <xdr:row>1</xdr:row>
      <xdr:rowOff>44824</xdr:rowOff>
    </xdr:from>
    <xdr:to>
      <xdr:col>14</xdr:col>
      <xdr:colOff>560</xdr:colOff>
      <xdr:row>15</xdr:row>
      <xdr:rowOff>149599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13</xdr:col>
      <xdr:colOff>696000</xdr:colOff>
      <xdr:row>37</xdr:row>
      <xdr:rowOff>104775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13</xdr:col>
      <xdr:colOff>695324</xdr:colOff>
      <xdr:row>58</xdr:row>
      <xdr:rowOff>104775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695324</xdr:colOff>
      <xdr:row>16</xdr:row>
      <xdr:rowOff>104775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13</xdr:col>
      <xdr:colOff>696000</xdr:colOff>
      <xdr:row>37</xdr:row>
      <xdr:rowOff>104775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13</xdr:col>
      <xdr:colOff>695324</xdr:colOff>
      <xdr:row>58</xdr:row>
      <xdr:rowOff>104775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25</xdr:col>
      <xdr:colOff>695324</xdr:colOff>
      <xdr:row>16</xdr:row>
      <xdr:rowOff>104775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25</xdr:col>
      <xdr:colOff>696000</xdr:colOff>
      <xdr:row>36</xdr:row>
      <xdr:rowOff>104775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44</xdr:row>
      <xdr:rowOff>0</xdr:rowOff>
    </xdr:from>
    <xdr:to>
      <xdr:col>25</xdr:col>
      <xdr:colOff>695324</xdr:colOff>
      <xdr:row>58</xdr:row>
      <xdr:rowOff>104775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566208</xdr:colOff>
      <xdr:row>2</xdr:row>
      <xdr:rowOff>65617</xdr:rowOff>
    </xdr:from>
    <xdr:to>
      <xdr:col>12</xdr:col>
      <xdr:colOff>632883</xdr:colOff>
      <xdr:row>16</xdr:row>
      <xdr:rowOff>170392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428625</xdr:colOff>
      <xdr:row>22</xdr:row>
      <xdr:rowOff>85725</xdr:rowOff>
    </xdr:from>
    <xdr:to>
      <xdr:col>11</xdr:col>
      <xdr:colOff>552450</xdr:colOff>
      <xdr:row>37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412750</xdr:colOff>
      <xdr:row>42</xdr:row>
      <xdr:rowOff>158750</xdr:rowOff>
    </xdr:from>
    <xdr:to>
      <xdr:col>11</xdr:col>
      <xdr:colOff>536575</xdr:colOff>
      <xdr:row>57</xdr:row>
      <xdr:rowOff>73025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</xdr:row>
      <xdr:rowOff>57150</xdr:rowOff>
    </xdr:from>
    <xdr:to>
      <xdr:col>14</xdr:col>
      <xdr:colOff>323849</xdr:colOff>
      <xdr:row>15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352425</xdr:colOff>
      <xdr:row>18</xdr:row>
      <xdr:rowOff>47625</xdr:rowOff>
    </xdr:from>
    <xdr:to>
      <xdr:col>14</xdr:col>
      <xdr:colOff>285749</xdr:colOff>
      <xdr:row>32</xdr:row>
      <xdr:rowOff>152400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390525</xdr:colOff>
      <xdr:row>33</xdr:row>
      <xdr:rowOff>161925</xdr:rowOff>
    </xdr:from>
    <xdr:to>
      <xdr:col>14</xdr:col>
      <xdr:colOff>323849</xdr:colOff>
      <xdr:row>48</xdr:row>
      <xdr:rowOff>76200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342900</xdr:colOff>
      <xdr:row>50</xdr:row>
      <xdr:rowOff>0</xdr:rowOff>
    </xdr:from>
    <xdr:to>
      <xdr:col>14</xdr:col>
      <xdr:colOff>276224</xdr:colOff>
      <xdr:row>64</xdr:row>
      <xdr:rowOff>104775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19050</xdr:rowOff>
    </xdr:from>
    <xdr:to>
      <xdr:col>14</xdr:col>
      <xdr:colOff>314325</xdr:colOff>
      <xdr:row>17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23</xdr:row>
      <xdr:rowOff>161925</xdr:rowOff>
    </xdr:from>
    <xdr:to>
      <xdr:col>14</xdr:col>
      <xdr:colOff>323850</xdr:colOff>
      <xdr:row>38</xdr:row>
      <xdr:rowOff>76200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343889</xdr:colOff>
      <xdr:row>63</xdr:row>
      <xdr:rowOff>8659</xdr:rowOff>
    </xdr:from>
    <xdr:to>
      <xdr:col>29</xdr:col>
      <xdr:colOff>312964</xdr:colOff>
      <xdr:row>85</xdr:row>
      <xdr:rowOff>98715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374197</xdr:colOff>
      <xdr:row>44</xdr:row>
      <xdr:rowOff>163286</xdr:rowOff>
    </xdr:from>
    <xdr:to>
      <xdr:col>27</xdr:col>
      <xdr:colOff>748393</xdr:colOff>
      <xdr:row>63</xdr:row>
      <xdr:rowOff>10886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28</xdr:col>
      <xdr:colOff>374196</xdr:colOff>
      <xdr:row>19</xdr:row>
      <xdr:rowOff>38100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748393</xdr:colOff>
      <xdr:row>19</xdr:row>
      <xdr:rowOff>54429</xdr:rowOff>
    </xdr:from>
    <xdr:to>
      <xdr:col>29</xdr:col>
      <xdr:colOff>717468</xdr:colOff>
      <xdr:row>41</xdr:row>
      <xdr:rowOff>144485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showGridLines="0" zoomScale="50" zoomScaleNormal="50" workbookViewId="0"/>
  </sheetViews>
  <sheetFormatPr baseColWidth="10" defaultRowHeight="15" x14ac:dyDescent="0.25"/>
  <cols>
    <col min="1" max="1" width="16.85546875" customWidth="1"/>
    <col min="10" max="10" width="22" bestFit="1" customWidth="1"/>
    <col min="11" max="11" width="19.140625" bestFit="1" customWidth="1"/>
    <col min="12" max="12" width="21" bestFit="1" customWidth="1"/>
    <col min="13" max="13" width="19.7109375" bestFit="1" customWidth="1"/>
    <col min="14" max="14" width="19.140625" bestFit="1" customWidth="1"/>
    <col min="15" max="15" width="19.28515625" bestFit="1" customWidth="1"/>
    <col min="16" max="16" width="13.7109375" customWidth="1"/>
    <col min="17" max="17" width="24.28515625" customWidth="1"/>
    <col min="18" max="18" width="21.85546875" customWidth="1"/>
    <col min="19" max="19" width="46.140625" customWidth="1"/>
  </cols>
  <sheetData>
    <row r="1" spans="1:19" ht="28.5" x14ac:dyDescent="0.45">
      <c r="A1" s="2" t="s">
        <v>30</v>
      </c>
    </row>
    <row r="2" spans="1:19" ht="15.75" x14ac:dyDescent="0.25">
      <c r="B2" s="96" t="s">
        <v>10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9" ht="15.75" x14ac:dyDescent="0.25">
      <c r="A3" s="3" t="s">
        <v>9</v>
      </c>
      <c r="B3" s="4" t="s">
        <v>21</v>
      </c>
      <c r="C3" s="4" t="s">
        <v>20</v>
      </c>
      <c r="D3" s="4" t="s">
        <v>22</v>
      </c>
      <c r="E3" s="4" t="s">
        <v>8</v>
      </c>
      <c r="F3" s="4" t="s">
        <v>27</v>
      </c>
      <c r="G3" s="4" t="s">
        <v>3</v>
      </c>
      <c r="H3" s="4" t="s">
        <v>24</v>
      </c>
      <c r="I3" s="4" t="s">
        <v>23</v>
      </c>
      <c r="J3" s="4" t="s">
        <v>14</v>
      </c>
      <c r="K3" s="4" t="s">
        <v>1</v>
      </c>
      <c r="L3" s="4" t="s">
        <v>16</v>
      </c>
      <c r="M3" s="4" t="s">
        <v>17</v>
      </c>
      <c r="N3" s="4" t="s">
        <v>2</v>
      </c>
      <c r="O3" s="4" t="s">
        <v>29</v>
      </c>
      <c r="P3" s="95" t="s">
        <v>31</v>
      </c>
      <c r="Q3" s="95" t="s">
        <v>32</v>
      </c>
      <c r="R3" s="95" t="s">
        <v>33</v>
      </c>
      <c r="S3" s="95" t="s">
        <v>36</v>
      </c>
    </row>
    <row r="4" spans="1:19" ht="15.75" x14ac:dyDescent="0.25">
      <c r="A4" s="3" t="s">
        <v>35</v>
      </c>
      <c r="B4" s="4" t="s">
        <v>18</v>
      </c>
      <c r="C4" s="4" t="s">
        <v>0</v>
      </c>
      <c r="D4" s="4" t="s">
        <v>12</v>
      </c>
      <c r="E4" s="4" t="s">
        <v>28</v>
      </c>
      <c r="F4" s="4" t="s">
        <v>19</v>
      </c>
      <c r="G4" s="4" t="s">
        <v>25</v>
      </c>
      <c r="H4" s="4" t="s">
        <v>13</v>
      </c>
      <c r="I4" s="4" t="s">
        <v>15</v>
      </c>
      <c r="J4" s="4" t="s">
        <v>7</v>
      </c>
      <c r="K4" s="4" t="s">
        <v>6</v>
      </c>
      <c r="L4" s="4" t="s">
        <v>11</v>
      </c>
      <c r="M4" s="4" t="s">
        <v>5</v>
      </c>
      <c r="N4" s="4" t="s">
        <v>26</v>
      </c>
      <c r="O4" s="4" t="s">
        <v>4</v>
      </c>
      <c r="P4" s="95"/>
      <c r="Q4" s="95"/>
      <c r="R4" s="95"/>
      <c r="S4" s="95"/>
    </row>
    <row r="5" spans="1:19" x14ac:dyDescent="0.25">
      <c r="A5">
        <v>1979</v>
      </c>
      <c r="B5">
        <v>2.3410730633948589</v>
      </c>
      <c r="C5">
        <v>3.8690564243969874</v>
      </c>
      <c r="D5">
        <v>4.1503633330354006</v>
      </c>
      <c r="E5">
        <v>3.5591123209549096</v>
      </c>
      <c r="F5">
        <v>3.0730361100077346</v>
      </c>
      <c r="G5">
        <v>5.959159445859342</v>
      </c>
      <c r="H5">
        <v>2.3456088222448557</v>
      </c>
      <c r="I5">
        <v>2.0141661890253459</v>
      </c>
      <c r="P5" s="1">
        <f>AVERAGE(B5:O5)</f>
        <v>3.4139469636149293</v>
      </c>
      <c r="Q5" s="1">
        <f>_xlfn.STDEV.P(B5:O5)</f>
        <v>1.2050220157887919</v>
      </c>
      <c r="R5" s="1">
        <f>Q5/P5</f>
        <v>0.35297033862319555</v>
      </c>
      <c r="S5" s="1">
        <f t="shared" ref="S5:S12" si="0">AVERAGE(R5:R9)</f>
        <v>1.2189386858965345</v>
      </c>
    </row>
    <row r="6" spans="1:19" x14ac:dyDescent="0.25">
      <c r="A6">
        <v>1980</v>
      </c>
      <c r="B6">
        <v>4.4440540219832059</v>
      </c>
      <c r="C6">
        <v>-0.48299225427400927</v>
      </c>
      <c r="D6">
        <v>1.4088286592460264</v>
      </c>
      <c r="E6">
        <v>1.5881889896983665</v>
      </c>
      <c r="F6">
        <v>3.0793292843807336</v>
      </c>
      <c r="G6">
        <v>3.4300163804981167</v>
      </c>
      <c r="H6">
        <v>0.84088242643416322</v>
      </c>
      <c r="I6">
        <v>1.3419141914992991</v>
      </c>
      <c r="P6" s="1">
        <f t="shared" ref="P6:P43" si="1">AVERAGE(B6:O6)</f>
        <v>1.9562777124332378</v>
      </c>
      <c r="Q6" s="1">
        <f t="shared" ref="Q6:Q43" si="2">_xlfn.STDEV.P(B6:O6)</f>
        <v>1.4844594296142319</v>
      </c>
      <c r="R6" s="1">
        <f t="shared" ref="R6:R43" si="3">Q6/P6</f>
        <v>0.75881835190354774</v>
      </c>
      <c r="S6" s="1">
        <f t="shared" si="0"/>
        <v>1.2246894634352359</v>
      </c>
    </row>
    <row r="7" spans="1:19" x14ac:dyDescent="0.25">
      <c r="A7">
        <v>1981</v>
      </c>
      <c r="B7">
        <v>-0.27928360018538001</v>
      </c>
      <c r="C7">
        <v>-0.66613302243308681</v>
      </c>
      <c r="D7">
        <v>0.52924053722156827</v>
      </c>
      <c r="E7">
        <v>1.0777445971561264</v>
      </c>
      <c r="F7">
        <v>3.3252158800849259</v>
      </c>
      <c r="G7">
        <v>0.84422762725048983</v>
      </c>
      <c r="H7">
        <v>-0.55095000564909924</v>
      </c>
      <c r="I7">
        <v>-0.78361159222052379</v>
      </c>
      <c r="P7" s="1">
        <f t="shared" si="1"/>
        <v>0.43705630265312756</v>
      </c>
      <c r="Q7" s="1">
        <f t="shared" si="2"/>
        <v>1.2807512333736328</v>
      </c>
      <c r="R7" s="1">
        <f t="shared" si="3"/>
        <v>2.930403304102696</v>
      </c>
      <c r="S7" s="1">
        <f t="shared" si="0"/>
        <v>1.1285565234303516</v>
      </c>
    </row>
    <row r="8" spans="1:19" x14ac:dyDescent="0.25">
      <c r="A8">
        <v>1982</v>
      </c>
      <c r="B8">
        <v>0.59498693924658141</v>
      </c>
      <c r="C8">
        <v>3.6846508259561261</v>
      </c>
      <c r="D8">
        <v>-0.394840745632834</v>
      </c>
      <c r="E8">
        <v>2.5085312533905437</v>
      </c>
      <c r="F8">
        <v>2.2834682626688476</v>
      </c>
      <c r="G8">
        <v>0.4135856652994363</v>
      </c>
      <c r="H8">
        <v>1.131296529252495</v>
      </c>
      <c r="I8">
        <v>-1.2407567747621329</v>
      </c>
      <c r="P8" s="1">
        <f t="shared" si="1"/>
        <v>1.1226152444273829</v>
      </c>
      <c r="Q8" s="1">
        <f t="shared" si="2"/>
        <v>1.5207629316789533</v>
      </c>
      <c r="R8" s="1">
        <f t="shared" si="3"/>
        <v>1.3546608592997107</v>
      </c>
      <c r="S8" s="1">
        <f t="shared" si="0"/>
        <v>0.71507160730183073</v>
      </c>
    </row>
    <row r="9" spans="1:19" x14ac:dyDescent="0.25">
      <c r="A9">
        <v>1983</v>
      </c>
      <c r="B9">
        <v>0.31184273150532249</v>
      </c>
      <c r="C9">
        <v>2.5960612123906941</v>
      </c>
      <c r="D9">
        <v>1.5724101493405271</v>
      </c>
      <c r="E9">
        <v>1.2562964765626674</v>
      </c>
      <c r="F9">
        <v>-0.24430114686376214</v>
      </c>
      <c r="G9">
        <v>1.1692034923336507</v>
      </c>
      <c r="H9">
        <v>2.9890771052783123</v>
      </c>
      <c r="I9">
        <v>2.0699580716285766</v>
      </c>
      <c r="P9" s="1">
        <f t="shared" si="1"/>
        <v>1.4650685115219986</v>
      </c>
      <c r="Q9" s="1">
        <f t="shared" si="2"/>
        <v>1.0223842533058547</v>
      </c>
      <c r="R9" s="1">
        <f t="shared" si="3"/>
        <v>0.69784057555352297</v>
      </c>
      <c r="S9" s="1">
        <f t="shared" si="0"/>
        <v>0.54803129509693904</v>
      </c>
    </row>
    <row r="10" spans="1:19" x14ac:dyDescent="0.25">
      <c r="A10">
        <v>1984</v>
      </c>
      <c r="B10">
        <v>2.4663826787498522</v>
      </c>
      <c r="C10">
        <v>4.1661512624769301</v>
      </c>
      <c r="D10">
        <v>2.8229478341374517</v>
      </c>
      <c r="E10">
        <v>1.5244694291741752</v>
      </c>
      <c r="F10">
        <v>4.3543726851788449</v>
      </c>
      <c r="G10">
        <v>3.2258523836668616</v>
      </c>
      <c r="H10">
        <v>6.1869389864146456</v>
      </c>
      <c r="I10">
        <v>3.0616790135863425</v>
      </c>
      <c r="P10" s="1">
        <f t="shared" si="1"/>
        <v>3.476099284173138</v>
      </c>
      <c r="Q10" s="1">
        <f t="shared" si="2"/>
        <v>1.3269113098510328</v>
      </c>
      <c r="R10" s="1">
        <f t="shared" si="3"/>
        <v>0.381724226316702</v>
      </c>
      <c r="S10" s="1">
        <f t="shared" si="0"/>
        <v>0.50996644749953335</v>
      </c>
    </row>
    <row r="11" spans="1:19" x14ac:dyDescent="0.25">
      <c r="A11">
        <v>1985</v>
      </c>
      <c r="B11">
        <v>1.6517928391573662</v>
      </c>
      <c r="C11">
        <v>4.0036855750303175</v>
      </c>
      <c r="D11">
        <v>2.3279352198892269</v>
      </c>
      <c r="E11">
        <v>1.6232445903391408</v>
      </c>
      <c r="F11">
        <v>3.0856149010957097</v>
      </c>
      <c r="G11">
        <v>2.7980857272685853</v>
      </c>
      <c r="H11">
        <v>2.7917064635734761</v>
      </c>
      <c r="I11">
        <v>2.5801798092500547</v>
      </c>
      <c r="P11" s="1">
        <f t="shared" si="1"/>
        <v>2.6077806407004847</v>
      </c>
      <c r="Q11" s="1">
        <f t="shared" si="2"/>
        <v>0.72536370851052856</v>
      </c>
      <c r="R11" s="1">
        <f t="shared" si="3"/>
        <v>0.27815365187912666</v>
      </c>
      <c r="S11" s="1">
        <f t="shared" si="0"/>
        <v>0.53539252273099258</v>
      </c>
    </row>
    <row r="12" spans="1:19" x14ac:dyDescent="0.25">
      <c r="A12">
        <v>1986</v>
      </c>
      <c r="B12">
        <v>1.8227621144931447</v>
      </c>
      <c r="C12">
        <v>4.9042526859003175</v>
      </c>
      <c r="D12">
        <v>2.2873392689723175</v>
      </c>
      <c r="E12">
        <v>2.3512422879748698</v>
      </c>
      <c r="F12">
        <v>-0.42833054412318461</v>
      </c>
      <c r="G12">
        <v>2.8599718884065624</v>
      </c>
      <c r="H12">
        <v>9.9839345310088703</v>
      </c>
      <c r="I12">
        <v>2.7869758691946771</v>
      </c>
      <c r="P12" s="1">
        <f t="shared" si="1"/>
        <v>3.3210185127284468</v>
      </c>
      <c r="Q12" s="1">
        <f t="shared" si="2"/>
        <v>2.8659683167017258</v>
      </c>
      <c r="R12" s="1">
        <f t="shared" si="3"/>
        <v>0.86297872346009119</v>
      </c>
      <c r="S12" s="1">
        <f t="shared" si="0"/>
        <v>0.59444981691042986</v>
      </c>
    </row>
    <row r="13" spans="1:19" x14ac:dyDescent="0.25">
      <c r="A13">
        <v>1987</v>
      </c>
      <c r="B13">
        <v>2.3066594081853538</v>
      </c>
      <c r="C13">
        <v>0.25422611188173505</v>
      </c>
      <c r="D13">
        <v>1.4021515740941339</v>
      </c>
      <c r="E13">
        <v>2.5773220693509984</v>
      </c>
      <c r="F13">
        <v>4.6630911753068744</v>
      </c>
      <c r="G13">
        <v>3.1919606144327872</v>
      </c>
      <c r="H13">
        <v>3.950977975233755</v>
      </c>
      <c r="I13">
        <v>1.931248529919614</v>
      </c>
      <c r="P13" s="1">
        <f t="shared" si="1"/>
        <v>2.5347046823006565</v>
      </c>
      <c r="Q13" s="1">
        <f t="shared" si="2"/>
        <v>1.3166759156028953</v>
      </c>
      <c r="R13" s="1">
        <f t="shared" si="3"/>
        <v>0.51945929827525228</v>
      </c>
      <c r="S13" s="1">
        <f t="shared" ref="S13:S37" si="4">AVERAGE(R13:R17)</f>
        <v>0.61876003719021555</v>
      </c>
    </row>
    <row r="14" spans="1:19" ht="15" customHeight="1" x14ac:dyDescent="0.25">
      <c r="A14">
        <v>1988</v>
      </c>
      <c r="B14">
        <v>4.7232088973976829</v>
      </c>
      <c r="C14">
        <v>-1.3630002488270065E-2</v>
      </c>
      <c r="D14">
        <v>3.7072356687243229</v>
      </c>
      <c r="E14">
        <v>4.7339542680972784</v>
      </c>
      <c r="F14">
        <v>5.2174141620407823</v>
      </c>
      <c r="G14">
        <v>4.1943772729971158</v>
      </c>
      <c r="H14">
        <v>8.4632831379285705</v>
      </c>
      <c r="I14">
        <v>3.441218876758569</v>
      </c>
      <c r="J14" s="5" t="s">
        <v>68</v>
      </c>
      <c r="P14" s="1">
        <f t="shared" si="1"/>
        <v>4.3083827851820065</v>
      </c>
      <c r="Q14" s="1">
        <f t="shared" si="2"/>
        <v>2.1865746519701053</v>
      </c>
      <c r="R14" s="1">
        <f t="shared" si="3"/>
        <v>0.50751633756649461</v>
      </c>
      <c r="S14" s="1">
        <f t="shared" si="4"/>
        <v>0.61074162317795033</v>
      </c>
    </row>
    <row r="15" spans="1:19" ht="15" customHeight="1" x14ac:dyDescent="0.25">
      <c r="A15">
        <v>1989</v>
      </c>
      <c r="B15">
        <v>3.469166832490771</v>
      </c>
      <c r="C15">
        <v>0.6452149791955577</v>
      </c>
      <c r="D15">
        <v>3.8965517241943246</v>
      </c>
      <c r="E15">
        <v>4.3532311421078447</v>
      </c>
      <c r="F15">
        <v>5.813919477374057</v>
      </c>
      <c r="G15">
        <v>3.3883835085791105</v>
      </c>
      <c r="H15">
        <v>9.7980616464209902</v>
      </c>
      <c r="I15">
        <v>4.4201180361539656</v>
      </c>
      <c r="J15">
        <v>4.8270302962828424</v>
      </c>
      <c r="K15" s="5" t="s">
        <v>69</v>
      </c>
      <c r="P15" s="1">
        <f t="shared" si="1"/>
        <v>4.5124086269777184</v>
      </c>
      <c r="Q15" s="1">
        <f t="shared" si="2"/>
        <v>2.2961598980809872</v>
      </c>
      <c r="R15" s="1">
        <f t="shared" si="3"/>
        <v>0.50885460247399827</v>
      </c>
      <c r="S15" s="1">
        <f t="shared" si="4"/>
        <v>1.4937332439778395</v>
      </c>
    </row>
    <row r="16" spans="1:19" x14ac:dyDescent="0.25">
      <c r="A16">
        <v>1990</v>
      </c>
      <c r="B16">
        <v>3.1374024763609327</v>
      </c>
      <c r="C16">
        <v>1.475244725728416</v>
      </c>
      <c r="D16">
        <v>5.2550060860978078</v>
      </c>
      <c r="E16">
        <v>2.9140096975996528</v>
      </c>
      <c r="F16">
        <v>8.4665279346303919</v>
      </c>
      <c r="G16">
        <v>1.9857749033687782</v>
      </c>
      <c r="H16">
        <v>5.3199321816959326</v>
      </c>
      <c r="I16">
        <v>4.1832227987364377</v>
      </c>
      <c r="J16">
        <v>3.7813934647743537</v>
      </c>
      <c r="K16">
        <v>0.73180051187200945</v>
      </c>
      <c r="P16" s="1">
        <f t="shared" si="1"/>
        <v>3.7250314780864713</v>
      </c>
      <c r="Q16" s="1">
        <f t="shared" si="2"/>
        <v>2.1360825081395376</v>
      </c>
      <c r="R16" s="1">
        <f t="shared" si="3"/>
        <v>0.57344012277631318</v>
      </c>
      <c r="S16" s="1">
        <f t="shared" si="4"/>
        <v>1.4761116786476283</v>
      </c>
    </row>
    <row r="17" spans="1:19" x14ac:dyDescent="0.25">
      <c r="A17">
        <v>1991</v>
      </c>
      <c r="B17">
        <v>1.8330742710958532</v>
      </c>
      <c r="C17">
        <v>1.3936560287127691</v>
      </c>
      <c r="D17">
        <v>5.1082615079455707</v>
      </c>
      <c r="E17">
        <v>1.0391053303479509</v>
      </c>
      <c r="F17">
        <v>1.9296395552333507</v>
      </c>
      <c r="G17">
        <v>1.538447551577633</v>
      </c>
      <c r="H17">
        <v>8.6441900760404309</v>
      </c>
      <c r="I17">
        <v>2.4391345080621676</v>
      </c>
      <c r="J17">
        <v>2.5460005678720137</v>
      </c>
      <c r="K17">
        <v>-1.08654325327457</v>
      </c>
      <c r="L17" s="5" t="s">
        <v>70</v>
      </c>
      <c r="P17" s="1">
        <f t="shared" si="1"/>
        <v>2.5384966143613168</v>
      </c>
      <c r="Q17" s="1">
        <f t="shared" si="2"/>
        <v>2.4992256271423599</v>
      </c>
      <c r="R17" s="1">
        <f t="shared" si="3"/>
        <v>0.98452982485901896</v>
      </c>
      <c r="S17" s="1">
        <f t="shared" si="4"/>
        <v>1.4898577667621424</v>
      </c>
    </row>
    <row r="18" spans="1:19" x14ac:dyDescent="0.25">
      <c r="A18">
        <v>1992</v>
      </c>
      <c r="B18">
        <v>1.5306548137213269</v>
      </c>
      <c r="C18">
        <v>1.9570115660378491</v>
      </c>
      <c r="D18">
        <v>1.9238070111376402</v>
      </c>
      <c r="E18">
        <v>1.5996712160060156</v>
      </c>
      <c r="F18">
        <v>3.3432742794050228</v>
      </c>
      <c r="G18">
        <v>0.8342754700632895</v>
      </c>
      <c r="H18">
        <v>1.8196528548283482</v>
      </c>
      <c r="I18">
        <v>1.706070920522933</v>
      </c>
      <c r="J18">
        <v>0.92921542889934017</v>
      </c>
      <c r="K18">
        <v>0.37397645866647622</v>
      </c>
      <c r="L18">
        <v>1.0894765335240635</v>
      </c>
      <c r="P18" s="1">
        <f t="shared" si="1"/>
        <v>1.5551896866193005</v>
      </c>
      <c r="Q18" s="1">
        <f t="shared" si="2"/>
        <v>0.74550696942157846</v>
      </c>
      <c r="R18" s="1">
        <f t="shared" si="3"/>
        <v>0.47936722821392613</v>
      </c>
      <c r="S18" s="1">
        <f t="shared" si="4"/>
        <v>1.4195854752613355</v>
      </c>
    </row>
    <row r="19" spans="1:19" x14ac:dyDescent="0.25">
      <c r="A19">
        <v>1993</v>
      </c>
      <c r="B19">
        <v>-0.96187308830118923</v>
      </c>
      <c r="C19">
        <v>1.0659428264304438E-2</v>
      </c>
      <c r="D19">
        <v>-0.95616530701754243</v>
      </c>
      <c r="E19">
        <v>-0.61265283742054066</v>
      </c>
      <c r="F19">
        <v>2.6926091941550396</v>
      </c>
      <c r="G19">
        <v>-0.8528057578927104</v>
      </c>
      <c r="H19">
        <v>4.2006481939801006</v>
      </c>
      <c r="I19">
        <v>1.2575522084424335</v>
      </c>
      <c r="J19">
        <v>-1.031491774521399</v>
      </c>
      <c r="K19">
        <v>2.526924878731478</v>
      </c>
      <c r="L19">
        <v>-2.0432770341842996</v>
      </c>
      <c r="P19" s="1">
        <f t="shared" si="1"/>
        <v>0.38455710038506136</v>
      </c>
      <c r="Q19" s="1">
        <f t="shared" si="2"/>
        <v>1.8929724979681721</v>
      </c>
      <c r="R19" s="1">
        <f t="shared" si="3"/>
        <v>4.9224744415659405</v>
      </c>
      <c r="S19" s="1">
        <f t="shared" si="4"/>
        <v>1.4309726532646223</v>
      </c>
    </row>
    <row r="20" spans="1:19" x14ac:dyDescent="0.25">
      <c r="A20">
        <v>1994</v>
      </c>
      <c r="B20">
        <v>3.2269714670388936</v>
      </c>
      <c r="C20">
        <v>5.3324486450458437</v>
      </c>
      <c r="D20">
        <v>2.4573718200068413</v>
      </c>
      <c r="E20">
        <v>2.3453855976988365</v>
      </c>
      <c r="F20">
        <v>5.7558270089227932</v>
      </c>
      <c r="G20">
        <v>2.1510236451369309</v>
      </c>
      <c r="H20">
        <v>3.8209211238154239</v>
      </c>
      <c r="I20">
        <v>2.9610923975804155</v>
      </c>
      <c r="J20">
        <v>2.3831953157750263</v>
      </c>
      <c r="K20">
        <v>3.8800385173536398</v>
      </c>
      <c r="L20">
        <v>0.96483816037724068</v>
      </c>
      <c r="M20" s="5" t="s">
        <v>71</v>
      </c>
      <c r="P20" s="1">
        <f t="shared" si="1"/>
        <v>3.2071921544319895</v>
      </c>
      <c r="Q20" s="1">
        <f t="shared" si="2"/>
        <v>1.3494157584218989</v>
      </c>
      <c r="R20" s="1">
        <f t="shared" si="3"/>
        <v>0.42074677582294334</v>
      </c>
      <c r="S20" s="1">
        <f t="shared" si="4"/>
        <v>0.53745827710159311</v>
      </c>
    </row>
    <row r="21" spans="1:19" x14ac:dyDescent="0.25">
      <c r="A21">
        <v>1995</v>
      </c>
      <c r="B21">
        <v>2.3847572377605957</v>
      </c>
      <c r="C21">
        <v>3.0276340729972873</v>
      </c>
      <c r="D21">
        <v>1.7376406312156263</v>
      </c>
      <c r="E21">
        <v>2.0850845311217512</v>
      </c>
      <c r="F21">
        <v>9.6344223042762707</v>
      </c>
      <c r="G21">
        <v>2.8868367394043588</v>
      </c>
      <c r="H21">
        <v>1.4322002775633393</v>
      </c>
      <c r="I21">
        <v>3.1160359679683012</v>
      </c>
      <c r="J21">
        <v>2.7574940329506461</v>
      </c>
      <c r="K21">
        <v>2.469734452482129</v>
      </c>
      <c r="L21">
        <v>4.2827804455174601</v>
      </c>
      <c r="M21">
        <v>2.667983665527089</v>
      </c>
      <c r="N21" s="5" t="s">
        <v>72</v>
      </c>
      <c r="P21" s="1">
        <f t="shared" si="1"/>
        <v>3.2068836965654044</v>
      </c>
      <c r="Q21" s="1">
        <f t="shared" si="2"/>
        <v>2.0593663100177539</v>
      </c>
      <c r="R21" s="1">
        <f t="shared" si="3"/>
        <v>0.64217056334888289</v>
      </c>
      <c r="S21" s="1">
        <f t="shared" si="4"/>
        <v>0.56255938977852704</v>
      </c>
    </row>
    <row r="22" spans="1:19" x14ac:dyDescent="0.25">
      <c r="A22">
        <v>1996</v>
      </c>
      <c r="B22">
        <v>1.5934063029381207</v>
      </c>
      <c r="C22">
        <v>2.9000683345460061</v>
      </c>
      <c r="D22">
        <v>0.81789761701421071</v>
      </c>
      <c r="E22">
        <v>1.3880040297411682</v>
      </c>
      <c r="F22">
        <v>7.809274791675719</v>
      </c>
      <c r="G22">
        <v>1.2863694039148186</v>
      </c>
      <c r="H22">
        <v>1.3884283521418865</v>
      </c>
      <c r="I22">
        <v>3.5667192356410879</v>
      </c>
      <c r="J22">
        <v>2.6747835878668411</v>
      </c>
      <c r="K22">
        <v>2.5386544467447862</v>
      </c>
      <c r="L22">
        <v>3.4966829239504165</v>
      </c>
      <c r="M22">
        <v>2.349535096726612</v>
      </c>
      <c r="N22">
        <v>3.6588330632090731</v>
      </c>
      <c r="P22" s="1">
        <f t="shared" si="1"/>
        <v>2.7283582450854422</v>
      </c>
      <c r="Q22" s="1">
        <f t="shared" si="2"/>
        <v>1.7275101356002622</v>
      </c>
      <c r="R22" s="1">
        <f t="shared" si="3"/>
        <v>0.63316836735498527</v>
      </c>
      <c r="S22" s="1">
        <f t="shared" si="4"/>
        <v>0.51358532885036501</v>
      </c>
    </row>
    <row r="23" spans="1:19" x14ac:dyDescent="0.25">
      <c r="A23">
        <v>1997</v>
      </c>
      <c r="B23">
        <v>3.710444953595001</v>
      </c>
      <c r="C23">
        <v>3.260879793622351</v>
      </c>
      <c r="D23">
        <v>1.849200669808468</v>
      </c>
      <c r="E23">
        <v>2.3373334056069979</v>
      </c>
      <c r="F23">
        <v>10.289950511202832</v>
      </c>
      <c r="G23">
        <v>1.8353619896630136</v>
      </c>
      <c r="H23">
        <v>5.7097170909660093</v>
      </c>
      <c r="I23">
        <v>4.2998674288511722</v>
      </c>
      <c r="J23">
        <v>3.6896139984344387</v>
      </c>
      <c r="K23">
        <v>4.0382484144318482</v>
      </c>
      <c r="L23">
        <v>4.4262103539967512</v>
      </c>
      <c r="M23">
        <v>2.0935964761565913</v>
      </c>
      <c r="N23">
        <v>6.2518078411445117</v>
      </c>
      <c r="O23" s="5" t="s">
        <v>73</v>
      </c>
      <c r="P23" s="1">
        <f t="shared" si="1"/>
        <v>4.1378640713446142</v>
      </c>
      <c r="Q23" s="1">
        <f t="shared" si="2"/>
        <v>2.219149404275488</v>
      </c>
      <c r="R23" s="1">
        <f t="shared" si="3"/>
        <v>0.5363031182303597</v>
      </c>
      <c r="S23" s="1">
        <f t="shared" si="4"/>
        <v>0.49677093893683938</v>
      </c>
    </row>
    <row r="24" spans="1:19" x14ac:dyDescent="0.25">
      <c r="A24">
        <v>1998</v>
      </c>
      <c r="B24">
        <v>1.9752743660678789</v>
      </c>
      <c r="C24">
        <v>2.2181618879989884</v>
      </c>
      <c r="D24">
        <v>1.9796184070367531</v>
      </c>
      <c r="E24">
        <v>3.5562012550393547</v>
      </c>
      <c r="F24">
        <v>8.5001998532641778</v>
      </c>
      <c r="G24">
        <v>1.616076033605566</v>
      </c>
      <c r="H24">
        <v>6.0446514676665544</v>
      </c>
      <c r="I24">
        <v>4.5254150407399578</v>
      </c>
      <c r="J24">
        <v>4.3059784469708546</v>
      </c>
      <c r="K24">
        <v>3.1378084305305549</v>
      </c>
      <c r="L24">
        <v>4.7917721542073792</v>
      </c>
      <c r="M24">
        <v>3.5814310090736399</v>
      </c>
      <c r="N24">
        <v>5.4285125669550922</v>
      </c>
      <c r="O24">
        <v>3.8949047724742769</v>
      </c>
      <c r="P24" s="1">
        <f t="shared" si="1"/>
        <v>3.9682861208307876</v>
      </c>
      <c r="Q24" s="1">
        <f t="shared" si="2"/>
        <v>1.8051835181577616</v>
      </c>
      <c r="R24" s="1">
        <f t="shared" si="3"/>
        <v>0.45490256075079438</v>
      </c>
      <c r="S24" s="1">
        <f t="shared" si="4"/>
        <v>0.56796691000856325</v>
      </c>
    </row>
    <row r="25" spans="1:19" x14ac:dyDescent="0.25">
      <c r="A25" s="11">
        <v>1999</v>
      </c>
      <c r="B25" s="11">
        <v>3.5633115521348913</v>
      </c>
      <c r="C25" s="11">
        <v>2.94800709905887</v>
      </c>
      <c r="D25" s="11">
        <v>1.9871349492866131</v>
      </c>
      <c r="E25" s="11">
        <v>3.4070991477819206</v>
      </c>
      <c r="F25" s="11">
        <v>10.617852309035243</v>
      </c>
      <c r="G25" s="11">
        <v>1.5598502802657492</v>
      </c>
      <c r="H25" s="11">
        <v>8.4810028247483302</v>
      </c>
      <c r="I25" s="11">
        <v>5.0516933676622529</v>
      </c>
      <c r="J25" s="11">
        <v>4.484774430372056</v>
      </c>
      <c r="K25" s="11">
        <v>3.216724591545983</v>
      </c>
      <c r="L25" s="11">
        <v>3.8882133949505118</v>
      </c>
      <c r="M25" s="11">
        <v>3.5563302406090571</v>
      </c>
      <c r="N25" s="11">
        <v>4.4441342731523577</v>
      </c>
      <c r="O25" s="11">
        <v>3.0725966638974711</v>
      </c>
      <c r="P25" s="11">
        <f t="shared" si="1"/>
        <v>4.3056232231786646</v>
      </c>
      <c r="Q25" s="11">
        <f t="shared" si="2"/>
        <v>2.3519567574079692</v>
      </c>
      <c r="R25" s="11">
        <f t="shared" si="3"/>
        <v>0.54625233920761329</v>
      </c>
      <c r="S25" s="11">
        <f t="shared" si="4"/>
        <v>0.71639890578916954</v>
      </c>
    </row>
    <row r="26" spans="1:19" x14ac:dyDescent="0.25">
      <c r="A26" s="11">
        <v>2000</v>
      </c>
      <c r="B26" s="11">
        <v>3.6336520149299503</v>
      </c>
      <c r="C26" s="11">
        <v>3.7469002123536228</v>
      </c>
      <c r="D26" s="11">
        <v>2.962045367845235</v>
      </c>
      <c r="E26" s="11">
        <v>3.875162258929322</v>
      </c>
      <c r="F26" s="11">
        <v>9.5598892229765937</v>
      </c>
      <c r="G26" s="11">
        <v>3.7101065868926071</v>
      </c>
      <c r="H26" s="11">
        <v>8.2397991119303953</v>
      </c>
      <c r="I26" s="11">
        <v>4.2387630688727853</v>
      </c>
      <c r="J26" s="11">
        <v>5.2890995950591844</v>
      </c>
      <c r="K26" s="11">
        <v>3.6641289604296077</v>
      </c>
      <c r="L26" s="11">
        <v>3.7874940006001196</v>
      </c>
      <c r="M26" s="11">
        <v>3.3757219732499806</v>
      </c>
      <c r="N26" s="11">
        <v>5.6348474521910106</v>
      </c>
      <c r="O26" s="11">
        <v>3.9197707720082491</v>
      </c>
      <c r="P26" s="11">
        <f t="shared" si="1"/>
        <v>4.6883843284477615</v>
      </c>
      <c r="Q26" s="11">
        <f t="shared" si="2"/>
        <v>1.8626963066151678</v>
      </c>
      <c r="R26" s="11">
        <f t="shared" si="3"/>
        <v>0.3973002587080724</v>
      </c>
      <c r="S26" s="11">
        <f t="shared" si="4"/>
        <v>0.69824688693928794</v>
      </c>
    </row>
    <row r="27" spans="1:19" x14ac:dyDescent="0.25">
      <c r="A27" s="11">
        <v>2001</v>
      </c>
      <c r="B27" s="11">
        <v>0.81154360690823069</v>
      </c>
      <c r="C27" s="11">
        <v>0.82314930029924938</v>
      </c>
      <c r="D27" s="11">
        <v>1.6954714518861067</v>
      </c>
      <c r="E27" s="11">
        <v>1.954449424428887</v>
      </c>
      <c r="F27" s="11">
        <v>5.8036373832272687</v>
      </c>
      <c r="G27" s="11">
        <v>1.7721887614099501</v>
      </c>
      <c r="H27" s="11">
        <v>2.5319749230962287</v>
      </c>
      <c r="I27" s="11">
        <v>2.1242643448480862</v>
      </c>
      <c r="J27" s="11">
        <v>4.0010738354013142</v>
      </c>
      <c r="K27" s="11">
        <v>2.544130573375881</v>
      </c>
      <c r="L27" s="11">
        <v>1.9433052241371769</v>
      </c>
      <c r="M27" s="11">
        <v>1.2671704690229859</v>
      </c>
      <c r="N27" s="11">
        <v>2.5807920754502049</v>
      </c>
      <c r="O27" s="11">
        <v>4.1316120764127788</v>
      </c>
      <c r="P27" s="11">
        <f t="shared" si="1"/>
        <v>2.4274831035645965</v>
      </c>
      <c r="Q27" s="11">
        <f t="shared" si="2"/>
        <v>1.3329222764066564</v>
      </c>
      <c r="R27" s="11">
        <f t="shared" si="3"/>
        <v>0.54909641778735729</v>
      </c>
      <c r="S27" s="11">
        <f t="shared" si="4"/>
        <v>0.74058070514111063</v>
      </c>
    </row>
    <row r="28" spans="1:19" x14ac:dyDescent="0.25">
      <c r="A28" s="11">
        <v>2002</v>
      </c>
      <c r="B28" s="11">
        <v>1.7805063006044435</v>
      </c>
      <c r="C28" s="11">
        <v>0.46634492848411924</v>
      </c>
      <c r="D28" s="11">
        <v>0</v>
      </c>
      <c r="E28" s="11">
        <v>1.1184568913151338</v>
      </c>
      <c r="F28" s="11">
        <v>6.3092741465944613</v>
      </c>
      <c r="G28" s="11">
        <v>0.24854743956910852</v>
      </c>
      <c r="H28" s="11">
        <v>3.8194697969992575</v>
      </c>
      <c r="I28" s="11">
        <v>0.10362998105269128</v>
      </c>
      <c r="J28" s="11">
        <v>2.8798760971945825</v>
      </c>
      <c r="K28" s="11">
        <v>2.457877617272942</v>
      </c>
      <c r="L28" s="11">
        <v>0.76879571995517892</v>
      </c>
      <c r="M28" s="11">
        <v>1.6515494073389192</v>
      </c>
      <c r="N28" s="11">
        <v>1.6803250889493029</v>
      </c>
      <c r="O28" s="11">
        <v>3.9228718422949669</v>
      </c>
      <c r="P28" s="11">
        <f t="shared" si="1"/>
        <v>1.9433946612589363</v>
      </c>
      <c r="Q28" s="11">
        <f t="shared" si="2"/>
        <v>1.73405796720507</v>
      </c>
      <c r="R28" s="11">
        <f t="shared" si="3"/>
        <v>0.8922829735889789</v>
      </c>
      <c r="S28" s="11">
        <f t="shared" si="4"/>
        <v>0.70054587331238438</v>
      </c>
    </row>
    <row r="29" spans="1:19" x14ac:dyDescent="0.25">
      <c r="A29" s="11">
        <v>2003</v>
      </c>
      <c r="B29" s="11">
        <v>0.7745672334992264</v>
      </c>
      <c r="C29" s="11">
        <v>0.39007386505103625</v>
      </c>
      <c r="D29" s="11">
        <v>-0.70990617188078886</v>
      </c>
      <c r="E29" s="11">
        <v>0.81953166864028049</v>
      </c>
      <c r="F29" s="11">
        <v>3.1195091034444999</v>
      </c>
      <c r="G29" s="11">
        <v>0.15131818840843891</v>
      </c>
      <c r="H29" s="11">
        <v>1.6292870502999506</v>
      </c>
      <c r="I29" s="11">
        <v>0.28392258104794621</v>
      </c>
      <c r="J29" s="11">
        <v>3.1875714756449725</v>
      </c>
      <c r="K29" s="11">
        <v>3.3259093154025692</v>
      </c>
      <c r="L29" s="11">
        <v>-0.93420516258385078</v>
      </c>
      <c r="M29" s="11">
        <v>0.94147331199927464</v>
      </c>
      <c r="N29" s="11">
        <v>1.9939840869396477</v>
      </c>
      <c r="O29" s="11">
        <v>5.7945312644415878</v>
      </c>
      <c r="P29" s="11">
        <f t="shared" si="1"/>
        <v>1.483397700739628</v>
      </c>
      <c r="Q29" s="11">
        <f t="shared" si="2"/>
        <v>1.7757198189640255</v>
      </c>
      <c r="R29" s="11">
        <f t="shared" si="3"/>
        <v>1.1970625396538261</v>
      </c>
      <c r="S29" s="11">
        <f t="shared" si="4"/>
        <v>0.62234905541013108</v>
      </c>
    </row>
    <row r="30" spans="1:19" x14ac:dyDescent="0.25">
      <c r="A30" s="11">
        <v>2004</v>
      </c>
      <c r="B30" s="11">
        <v>3.6346806722403073</v>
      </c>
      <c r="C30" s="11">
        <v>2.6681934594168695</v>
      </c>
      <c r="D30" s="11">
        <v>1.1699704128651547</v>
      </c>
      <c r="E30" s="11">
        <v>2.7864241106665588</v>
      </c>
      <c r="F30" s="11">
        <v>6.6812276023426165</v>
      </c>
      <c r="G30" s="11">
        <v>1.5819388612924286</v>
      </c>
      <c r="H30" s="11">
        <v>3.6121767066421171</v>
      </c>
      <c r="I30" s="11">
        <v>2.030706314918902</v>
      </c>
      <c r="J30" s="11">
        <v>3.1667465006120636</v>
      </c>
      <c r="K30" s="11">
        <v>2.3644553373539452</v>
      </c>
      <c r="L30" s="11">
        <v>1.8115830412626934</v>
      </c>
      <c r="M30" s="11">
        <v>2.7351185184438833</v>
      </c>
      <c r="N30" s="11">
        <v>3.9260571754744689</v>
      </c>
      <c r="O30" s="11">
        <v>5.0609925647783172</v>
      </c>
      <c r="P30" s="11">
        <f t="shared" si="1"/>
        <v>3.087876519879309</v>
      </c>
      <c r="Q30" s="11">
        <f t="shared" si="2"/>
        <v>1.4065038081935557</v>
      </c>
      <c r="R30" s="11">
        <f t="shared" si="3"/>
        <v>0.45549224495820495</v>
      </c>
      <c r="S30" s="11">
        <f>AVERAGE(R30:R34)</f>
        <v>-11.584312735614112</v>
      </c>
    </row>
    <row r="31" spans="1:19" x14ac:dyDescent="0.25">
      <c r="A31" s="11">
        <v>2005</v>
      </c>
      <c r="B31" s="11">
        <v>2.0942727084718484</v>
      </c>
      <c r="C31" s="11">
        <v>2.336664490820624</v>
      </c>
      <c r="D31" s="11">
        <v>0.70671394810023003</v>
      </c>
      <c r="E31" s="11">
        <v>1.6077138137054874</v>
      </c>
      <c r="F31" s="11">
        <v>6.0063833022987012</v>
      </c>
      <c r="G31" s="11">
        <v>0.94966625764865853</v>
      </c>
      <c r="H31" s="11">
        <v>3.172442732891497</v>
      </c>
      <c r="I31" s="11">
        <v>2.1603660016700701</v>
      </c>
      <c r="J31" s="11">
        <v>3.7230017884165534</v>
      </c>
      <c r="K31" s="11">
        <v>3.0960889368031275</v>
      </c>
      <c r="L31" s="11">
        <v>0.76678443531667995</v>
      </c>
      <c r="M31" s="11">
        <v>2.2440668122355447</v>
      </c>
      <c r="N31" s="11">
        <v>2.7799550309805596</v>
      </c>
      <c r="O31" s="11">
        <v>0.59914205547416088</v>
      </c>
      <c r="P31" s="11">
        <f t="shared" si="1"/>
        <v>2.3030901653452673</v>
      </c>
      <c r="Q31" s="11">
        <f t="shared" si="2"/>
        <v>1.4025113203303532</v>
      </c>
      <c r="R31" s="11">
        <f t="shared" si="3"/>
        <v>0.60896934971718575</v>
      </c>
      <c r="S31" s="11">
        <f>AVERAGE(R31:R35)</f>
        <v>-11.740540284021765</v>
      </c>
    </row>
    <row r="32" spans="1:19" x14ac:dyDescent="0.25">
      <c r="A32" s="11">
        <v>2006</v>
      </c>
      <c r="B32" s="11">
        <v>2.5061401154613066</v>
      </c>
      <c r="C32" s="11">
        <v>3.9129801518896272</v>
      </c>
      <c r="D32" s="11">
        <v>3.7001595720548437</v>
      </c>
      <c r="E32" s="11">
        <v>2.3749468998576617</v>
      </c>
      <c r="F32" s="11">
        <v>5.521667081023125</v>
      </c>
      <c r="G32" s="11">
        <v>2.0065866547446944</v>
      </c>
      <c r="H32" s="11">
        <v>5.1784859655699051</v>
      </c>
      <c r="I32" s="11">
        <v>3.5186369613529678</v>
      </c>
      <c r="J32" s="11">
        <v>4.1741231864199904</v>
      </c>
      <c r="K32" s="11">
        <v>2.4559996511129185</v>
      </c>
      <c r="L32" s="11">
        <v>1.5530538382948862</v>
      </c>
      <c r="M32" s="11">
        <v>3.4540410323043744</v>
      </c>
      <c r="N32" s="11">
        <v>4.0551974438618288</v>
      </c>
      <c r="O32" s="11">
        <v>5.6524337201578021</v>
      </c>
      <c r="P32" s="11">
        <f t="shared" si="1"/>
        <v>3.576032305293281</v>
      </c>
      <c r="Q32" s="11">
        <f t="shared" si="2"/>
        <v>1.2477572689458627</v>
      </c>
      <c r="R32" s="11">
        <f t="shared" si="3"/>
        <v>0.34892225864372622</v>
      </c>
      <c r="S32" s="11">
        <f>AVERAGE(R32:R36)</f>
        <v>-11.588672091787858</v>
      </c>
    </row>
    <row r="33" spans="1:19" x14ac:dyDescent="0.25">
      <c r="A33" s="11">
        <v>2007</v>
      </c>
      <c r="B33" s="11">
        <v>3.4489737916903351</v>
      </c>
      <c r="C33" s="11">
        <v>0.90925299584657182</v>
      </c>
      <c r="D33" s="11">
        <v>3.2605352968215726</v>
      </c>
      <c r="E33" s="11">
        <v>2.3614988742485536</v>
      </c>
      <c r="F33" s="11">
        <v>5.2087163857085841</v>
      </c>
      <c r="G33" s="11">
        <v>1.4738685466187746</v>
      </c>
      <c r="H33" s="11">
        <v>8.3545532090558936</v>
      </c>
      <c r="I33" s="11">
        <v>3.6984731061552765</v>
      </c>
      <c r="J33" s="11">
        <v>3.7689924077177324</v>
      </c>
      <c r="K33" s="11">
        <v>2.3567082298228854</v>
      </c>
      <c r="L33" s="11">
        <v>2.4920024464220063</v>
      </c>
      <c r="M33" s="11">
        <v>3.7274151755296856</v>
      </c>
      <c r="N33" s="11">
        <v>5.1848008088545896</v>
      </c>
      <c r="O33" s="11">
        <v>3.273746857104868</v>
      </c>
      <c r="P33" s="11">
        <f t="shared" si="1"/>
        <v>3.5371098665426666</v>
      </c>
      <c r="Q33" s="11">
        <f t="shared" si="2"/>
        <v>1.7731492289581041</v>
      </c>
      <c r="R33" s="11">
        <f t="shared" si="3"/>
        <v>0.50129888407771217</v>
      </c>
      <c r="S33" s="11">
        <f>AVERAGE(R33:R37)</f>
        <v>-10.906377115118872</v>
      </c>
    </row>
    <row r="34" spans="1:19" x14ac:dyDescent="0.25">
      <c r="A34" s="11">
        <v>2008</v>
      </c>
      <c r="B34" s="11">
        <v>0.78317303775475011</v>
      </c>
      <c r="C34" s="11">
        <v>-0.51202522180574306</v>
      </c>
      <c r="D34" s="11">
        <v>1.0823154039190541</v>
      </c>
      <c r="E34" s="11">
        <v>0.19529476711906568</v>
      </c>
      <c r="F34" s="11">
        <v>-3.9359290675004672</v>
      </c>
      <c r="G34" s="11">
        <v>-1.0504028348038332</v>
      </c>
      <c r="H34" s="11">
        <v>-1.2795855724345557</v>
      </c>
      <c r="I34" s="11">
        <v>1.6990607781359586</v>
      </c>
      <c r="J34" s="11">
        <v>1.117686860029778</v>
      </c>
      <c r="K34" s="11">
        <v>-0.47254031742349412</v>
      </c>
      <c r="L34" s="11">
        <v>0.1992722487473344</v>
      </c>
      <c r="M34" s="11">
        <v>1.4604251931814076</v>
      </c>
      <c r="N34" s="11">
        <v>0.72066848740992384</v>
      </c>
      <c r="O34" s="11">
        <v>-0.33517255731206319</v>
      </c>
      <c r="P34" s="11">
        <f t="shared" si="1"/>
        <v>-2.3411342498777441E-2</v>
      </c>
      <c r="Q34" s="11">
        <f t="shared" si="2"/>
        <v>1.400846858673751</v>
      </c>
      <c r="R34" s="11">
        <f>Q34/P34</f>
        <v>-59.836246415467393</v>
      </c>
      <c r="S34" s="11">
        <f>AVERAGE(R34:R38)</f>
        <v>-11.391642315674099</v>
      </c>
    </row>
    <row r="35" spans="1:19" x14ac:dyDescent="0.25">
      <c r="A35" s="11">
        <v>2009</v>
      </c>
      <c r="B35" s="11">
        <v>-2.2531746349459354</v>
      </c>
      <c r="C35" s="11">
        <v>-4.906525558097087</v>
      </c>
      <c r="D35" s="11">
        <v>-5.618860434658572</v>
      </c>
      <c r="E35" s="11">
        <v>-2.941341057959491</v>
      </c>
      <c r="F35" s="11">
        <v>-4.6267715982967133</v>
      </c>
      <c r="G35" s="11">
        <v>-5.4820550401474435</v>
      </c>
      <c r="H35" s="11">
        <v>-4.358607005322952</v>
      </c>
      <c r="I35" s="11">
        <v>-3.7675835367598154</v>
      </c>
      <c r="J35" s="11">
        <v>-3.5737514486915671</v>
      </c>
      <c r="K35" s="11">
        <v>-4.1877594383224022</v>
      </c>
      <c r="L35" s="11">
        <v>-2.9781048002483459</v>
      </c>
      <c r="M35" s="11">
        <v>-3.7645804830808771</v>
      </c>
      <c r="N35" s="11">
        <v>-8.2690365582710541</v>
      </c>
      <c r="O35" s="11">
        <v>-4.3007336666282043</v>
      </c>
      <c r="P35" s="11">
        <f t="shared" si="1"/>
        <v>-4.3592060901021759</v>
      </c>
      <c r="Q35" s="11">
        <f t="shared" si="2"/>
        <v>1.4195558340857242</v>
      </c>
      <c r="R35" s="11">
        <f t="shared" si="3"/>
        <v>-0.32564549708005458</v>
      </c>
      <c r="S35" s="11">
        <f t="shared" si="4"/>
        <v>6.3663137916611561</v>
      </c>
    </row>
    <row r="36" spans="1:19" x14ac:dyDescent="0.25">
      <c r="A36" s="11">
        <v>2010</v>
      </c>
      <c r="B36" s="11">
        <v>2.74421327182894</v>
      </c>
      <c r="C36" s="11">
        <v>1.8709926386621447</v>
      </c>
      <c r="D36" s="11">
        <v>4.0799333048706927</v>
      </c>
      <c r="E36" s="11">
        <v>1.965657376414967</v>
      </c>
      <c r="F36" s="11">
        <v>1.8016790333514621</v>
      </c>
      <c r="G36" s="11">
        <v>1.6865234030892111</v>
      </c>
      <c r="H36" s="11">
        <v>4.8649685603288901</v>
      </c>
      <c r="I36" s="11">
        <v>1.4026621772173797</v>
      </c>
      <c r="J36" s="11">
        <v>1.4063877762708898E-2</v>
      </c>
      <c r="K36" s="11">
        <v>1.6945471397559828</v>
      </c>
      <c r="L36" s="11">
        <v>1.898691175609585</v>
      </c>
      <c r="M36" s="11">
        <v>1.8370945915250161</v>
      </c>
      <c r="N36" s="11">
        <v>2.9923375022018632</v>
      </c>
      <c r="O36" s="11">
        <v>-5.4790371077553033</v>
      </c>
      <c r="P36" s="11">
        <f t="shared" si="1"/>
        <v>1.6695947817759671</v>
      </c>
      <c r="Q36" s="11">
        <f t="shared" si="2"/>
        <v>2.2845237549067163</v>
      </c>
      <c r="R36" s="11">
        <f t="shared" si="3"/>
        <v>1.3683103108867185</v>
      </c>
      <c r="S36" s="11">
        <f t="shared" si="4"/>
        <v>6.6616173253322684</v>
      </c>
    </row>
    <row r="37" spans="1:19" x14ac:dyDescent="0.25">
      <c r="A37" s="11">
        <v>2011</v>
      </c>
      <c r="B37" s="11">
        <v>1.7983026591308402</v>
      </c>
      <c r="C37" s="11">
        <v>1.3367746666622509</v>
      </c>
      <c r="D37" s="11">
        <v>3.6600001550351635</v>
      </c>
      <c r="E37" s="11">
        <v>2.0792291743201048</v>
      </c>
      <c r="F37" s="11">
        <v>2.9849077398845054</v>
      </c>
      <c r="G37" s="11">
        <v>0.5766230221042008</v>
      </c>
      <c r="H37" s="11">
        <v>2.5392348393685609</v>
      </c>
      <c r="I37" s="11">
        <v>1.6636263443924975</v>
      </c>
      <c r="J37" s="11">
        <v>-0.99876495811496113</v>
      </c>
      <c r="K37" s="11">
        <v>1.4526239700938675</v>
      </c>
      <c r="L37" s="11">
        <v>-1.8268523506265808</v>
      </c>
      <c r="M37" s="11">
        <v>2.9227976363638248</v>
      </c>
      <c r="N37" s="11">
        <v>2.5708177445216336</v>
      </c>
      <c r="O37" s="11">
        <v>-9.1324941532294872</v>
      </c>
      <c r="P37" s="11">
        <f t="shared" si="1"/>
        <v>0.83048760642188724</v>
      </c>
      <c r="Q37" s="11">
        <f t="shared" si="2"/>
        <v>3.1229632216458612</v>
      </c>
      <c r="R37" s="11">
        <f t="shared" si="3"/>
        <v>3.7603971419886517</v>
      </c>
      <c r="S37" s="11">
        <f t="shared" si="4"/>
        <v>6.7682812395082887</v>
      </c>
    </row>
    <row r="38" spans="1:19" x14ac:dyDescent="0.25">
      <c r="A38" s="11">
        <v>2012</v>
      </c>
      <c r="B38" s="11">
        <v>0.23479692439649114</v>
      </c>
      <c r="C38" s="11">
        <v>0.22646847587151342</v>
      </c>
      <c r="D38" s="11">
        <v>0.49199282913805575</v>
      </c>
      <c r="E38" s="11">
        <v>0.18269303419411642</v>
      </c>
      <c r="F38" s="11">
        <v>3.7154753192481849E-2</v>
      </c>
      <c r="G38" s="11">
        <v>-2.8190137792549308</v>
      </c>
      <c r="H38" s="11">
        <v>-0.35251936009255758</v>
      </c>
      <c r="I38" s="11">
        <v>-1.0570374039357091</v>
      </c>
      <c r="J38" s="11">
        <v>-2.9277505071771088</v>
      </c>
      <c r="K38" s="11">
        <v>1.4813298290309547</v>
      </c>
      <c r="L38" s="11">
        <v>-4.0282567482528009</v>
      </c>
      <c r="M38" s="11">
        <v>0.68044437424867965</v>
      </c>
      <c r="N38" s="11">
        <v>-1.4261893595956394</v>
      </c>
      <c r="O38" s="11">
        <v>-7.3004939353207305</v>
      </c>
      <c r="P38" s="11">
        <f t="shared" si="1"/>
        <v>-1.1840272052540846</v>
      </c>
      <c r="Q38" s="11">
        <f t="shared" si="2"/>
        <v>2.2792844793908165</v>
      </c>
      <c r="R38" s="11">
        <f t="shared" si="3"/>
        <v>-1.9250271186984229</v>
      </c>
      <c r="S38" s="11">
        <f>AVERAGE(R38:R42)</f>
        <v>6.1374157516543875</v>
      </c>
    </row>
    <row r="39" spans="1:19" x14ac:dyDescent="0.25">
      <c r="A39" s="11">
        <v>2013</v>
      </c>
      <c r="B39" s="11">
        <v>0.20065044365264839</v>
      </c>
      <c r="C39" s="11">
        <v>0.93334928151622876</v>
      </c>
      <c r="D39" s="11">
        <v>0.48958448249463515</v>
      </c>
      <c r="E39" s="11">
        <v>0.57624154577757736</v>
      </c>
      <c r="F39" s="11">
        <v>1.6388450031269173</v>
      </c>
      <c r="G39" s="11">
        <v>-1.7281608024923116</v>
      </c>
      <c r="H39" s="11">
        <v>3.6543703850578737</v>
      </c>
      <c r="I39" s="11">
        <v>-0.19033919969655244</v>
      </c>
      <c r="J39" s="11">
        <v>-1.7057050003465406</v>
      </c>
      <c r="K39" s="11">
        <v>2.0523885084233058</v>
      </c>
      <c r="L39" s="11">
        <v>-1.1301558228824433</v>
      </c>
      <c r="M39" s="11">
        <v>2.5504100615833636E-2</v>
      </c>
      <c r="N39" s="11">
        <v>-0.75803629482008716</v>
      </c>
      <c r="O39" s="11">
        <v>-3.241425025065908</v>
      </c>
      <c r="P39" s="11">
        <f t="shared" si="1"/>
        <v>5.8365114668655495E-2</v>
      </c>
      <c r="Q39" s="11">
        <f t="shared" si="2"/>
        <v>1.689876339047186</v>
      </c>
      <c r="R39" s="11">
        <f t="shared" si="3"/>
        <v>28.953534121208886</v>
      </c>
      <c r="S39" s="11">
        <f>AVERAGE(R39:R43)</f>
        <v>6.6374046145777355</v>
      </c>
    </row>
    <row r="40" spans="1:19" x14ac:dyDescent="0.25">
      <c r="A40" s="11">
        <v>2014</v>
      </c>
      <c r="B40" s="11">
        <v>1.2932652351028651</v>
      </c>
      <c r="C40" s="11">
        <v>1.6193749707103393</v>
      </c>
      <c r="D40" s="11">
        <v>1.9296904098075771</v>
      </c>
      <c r="E40" s="11">
        <v>0.9475864720860443</v>
      </c>
      <c r="F40" s="11">
        <v>8.3283793085711153</v>
      </c>
      <c r="G40" s="11">
        <v>0.11367323787827388</v>
      </c>
      <c r="H40" s="11">
        <v>5.7719158815812079</v>
      </c>
      <c r="I40" s="11">
        <v>1.4196902958408799</v>
      </c>
      <c r="J40" s="11">
        <v>1.3799972382426944</v>
      </c>
      <c r="K40" s="11">
        <v>3.0542510117523847</v>
      </c>
      <c r="L40" s="11">
        <v>0.8931877245328792</v>
      </c>
      <c r="M40" s="11">
        <v>0.82873387537792098</v>
      </c>
      <c r="N40" s="11">
        <v>-0.63172809059385315</v>
      </c>
      <c r="O40" s="11">
        <v>0.73977712349650915</v>
      </c>
      <c r="P40" s="11">
        <f t="shared" si="1"/>
        <v>1.9776996210276312</v>
      </c>
      <c r="Q40" s="11">
        <f t="shared" si="2"/>
        <v>2.2760794569828278</v>
      </c>
      <c r="R40" s="11">
        <f t="shared" si="3"/>
        <v>1.1508721712755123</v>
      </c>
      <c r="S40" s="12" t="s">
        <v>34</v>
      </c>
    </row>
    <row r="41" spans="1:19" x14ac:dyDescent="0.25">
      <c r="A41" s="11">
        <v>2015</v>
      </c>
      <c r="B41" s="11">
        <v>1.4269568094580762</v>
      </c>
      <c r="C41" s="11">
        <v>1.6066089943387709</v>
      </c>
      <c r="D41" s="11">
        <v>1.7432053936599345</v>
      </c>
      <c r="E41" s="11">
        <v>1.0674616470288498</v>
      </c>
      <c r="F41" s="11">
        <v>25.557268846055507</v>
      </c>
      <c r="G41" s="11">
        <v>0.9519588718509624</v>
      </c>
      <c r="H41" s="11">
        <v>2.8616746356045439</v>
      </c>
      <c r="I41" s="11">
        <v>2.2607570294759967</v>
      </c>
      <c r="J41" s="11">
        <v>3.4322533279236467</v>
      </c>
      <c r="K41" s="11">
        <v>2.345939517145041</v>
      </c>
      <c r="L41" s="11">
        <v>1.8220668261813842</v>
      </c>
      <c r="M41" s="11">
        <v>1.0918542316619408</v>
      </c>
      <c r="N41" s="11">
        <v>0.13508225544482855</v>
      </c>
      <c r="O41" s="11">
        <v>-0.29090229694254788</v>
      </c>
      <c r="P41" s="11">
        <f t="shared" si="1"/>
        <v>3.2865847206347811</v>
      </c>
      <c r="Q41" s="11">
        <f t="shared" si="2"/>
        <v>6.2498677137173475</v>
      </c>
      <c r="R41" s="11">
        <f t="shared" si="3"/>
        <v>1.9016298817668174</v>
      </c>
      <c r="S41" s="12" t="s">
        <v>34</v>
      </c>
    </row>
    <row r="42" spans="1:19" x14ac:dyDescent="0.25">
      <c r="A42" s="11">
        <v>2016</v>
      </c>
      <c r="B42" s="11">
        <v>1.4122920154533887</v>
      </c>
      <c r="C42" s="11">
        <v>1.9640771294674693</v>
      </c>
      <c r="D42" s="11">
        <v>1.9436254278131742</v>
      </c>
      <c r="E42" s="11">
        <v>1.1876503808742314</v>
      </c>
      <c r="F42" s="11">
        <v>5.1414601544868219</v>
      </c>
      <c r="G42" s="11">
        <v>0.85826263000832625</v>
      </c>
      <c r="H42" s="11">
        <v>3.0826433160572577</v>
      </c>
      <c r="I42" s="11">
        <v>2.2099415159184161</v>
      </c>
      <c r="J42" s="11">
        <v>3.2744627396774177</v>
      </c>
      <c r="K42" s="11">
        <v>1.9357909496915795</v>
      </c>
      <c r="L42" s="11">
        <v>1.619414632550999</v>
      </c>
      <c r="M42" s="11">
        <v>1.4509154382148495</v>
      </c>
      <c r="N42" s="11">
        <v>2.1353818152618942</v>
      </c>
      <c r="O42" s="11">
        <v>-0.24431474084668992</v>
      </c>
      <c r="P42" s="11">
        <f t="shared" si="1"/>
        <v>1.997971671759224</v>
      </c>
      <c r="Q42" s="11">
        <f t="shared" si="2"/>
        <v>1.2109100971443896</v>
      </c>
      <c r="R42" s="11">
        <f t="shared" si="3"/>
        <v>0.60606970271914673</v>
      </c>
      <c r="S42" s="12" t="s">
        <v>34</v>
      </c>
    </row>
    <row r="43" spans="1:19" x14ac:dyDescent="0.25">
      <c r="A43" s="11">
        <v>2017</v>
      </c>
      <c r="B43" s="11">
        <v>1.7297667624176256</v>
      </c>
      <c r="C43" s="11">
        <v>2.2401389220747916</v>
      </c>
      <c r="D43" s="11">
        <v>2.2228247553612022</v>
      </c>
      <c r="E43" s="11">
        <v>1.8194001808926572</v>
      </c>
      <c r="F43" s="11">
        <v>7.8023816080941231</v>
      </c>
      <c r="G43" s="11">
        <v>1.5022913719727313</v>
      </c>
      <c r="H43" s="11">
        <v>2.2979413056561526</v>
      </c>
      <c r="I43" s="11">
        <v>3.1622122933289205</v>
      </c>
      <c r="J43" s="11">
        <v>3.0517196161950579</v>
      </c>
      <c r="K43" s="11">
        <v>1.7871509848740033</v>
      </c>
      <c r="L43" s="11">
        <v>2.6798271030685044</v>
      </c>
      <c r="M43" s="11">
        <v>3.0352726788756854</v>
      </c>
      <c r="N43" s="11">
        <v>2.6342547459563832</v>
      </c>
      <c r="O43" s="11">
        <v>1.3513283886234859</v>
      </c>
      <c r="P43" s="11">
        <f t="shared" si="1"/>
        <v>2.6654650512422373</v>
      </c>
      <c r="Q43" s="11">
        <f t="shared" si="2"/>
        <v>1.5324216930784618</v>
      </c>
      <c r="R43" s="11">
        <f t="shared" si="3"/>
        <v>0.57491719591831758</v>
      </c>
      <c r="S43" s="12" t="s">
        <v>34</v>
      </c>
    </row>
    <row r="45" spans="1:19" ht="15.75" x14ac:dyDescent="0.25">
      <c r="A45" s="3" t="s">
        <v>9</v>
      </c>
      <c r="B45" s="4" t="s">
        <v>21</v>
      </c>
      <c r="C45" s="4" t="s">
        <v>20</v>
      </c>
      <c r="D45" s="4" t="s">
        <v>22</v>
      </c>
      <c r="E45" s="4" t="s">
        <v>8</v>
      </c>
      <c r="F45" s="4" t="s">
        <v>27</v>
      </c>
      <c r="G45" s="4" t="s">
        <v>3</v>
      </c>
      <c r="H45" s="4" t="s">
        <v>24</v>
      </c>
      <c r="I45" s="4" t="s">
        <v>23</v>
      </c>
      <c r="J45" s="4" t="s">
        <v>14</v>
      </c>
      <c r="K45" s="4" t="s">
        <v>1</v>
      </c>
      <c r="L45" s="4" t="s">
        <v>16</v>
      </c>
      <c r="M45" s="4" t="s">
        <v>17</v>
      </c>
      <c r="N45" s="4" t="s">
        <v>2</v>
      </c>
      <c r="O45" s="4" t="s">
        <v>29</v>
      </c>
      <c r="P45" s="95" t="s">
        <v>31</v>
      </c>
    </row>
    <row r="46" spans="1:19" ht="15.75" x14ac:dyDescent="0.25">
      <c r="A46" s="3" t="s">
        <v>35</v>
      </c>
      <c r="B46" s="4" t="s">
        <v>18</v>
      </c>
      <c r="C46" s="4" t="s">
        <v>0</v>
      </c>
      <c r="D46" s="4" t="s">
        <v>12</v>
      </c>
      <c r="E46" s="4" t="s">
        <v>28</v>
      </c>
      <c r="F46" s="4" t="s">
        <v>19</v>
      </c>
      <c r="G46" s="4" t="s">
        <v>25</v>
      </c>
      <c r="H46" s="4" t="s">
        <v>13</v>
      </c>
      <c r="I46" s="4" t="s">
        <v>15</v>
      </c>
      <c r="J46" s="4" t="s">
        <v>7</v>
      </c>
      <c r="K46" s="4" t="s">
        <v>6</v>
      </c>
      <c r="L46" s="4" t="s">
        <v>11</v>
      </c>
      <c r="M46" s="4" t="s">
        <v>5</v>
      </c>
      <c r="N46" s="4" t="s">
        <v>26</v>
      </c>
      <c r="O46" s="4" t="s">
        <v>4</v>
      </c>
      <c r="P46" s="95"/>
    </row>
    <row r="47" spans="1:19" x14ac:dyDescent="0.25">
      <c r="A47">
        <v>1979</v>
      </c>
      <c r="B47">
        <v>2.3410730633948589</v>
      </c>
      <c r="C47">
        <v>3.8690564243969874</v>
      </c>
      <c r="D47">
        <v>4.1503633330354006</v>
      </c>
      <c r="E47">
        <v>3.5591123209549096</v>
      </c>
      <c r="F47">
        <v>3.0730361100077346</v>
      </c>
      <c r="G47">
        <v>5.959159445859342</v>
      </c>
      <c r="H47">
        <v>2.3456088222448557</v>
      </c>
      <c r="I47">
        <v>2.0141661890253459</v>
      </c>
      <c r="P47" s="1">
        <f>AVERAGE(B47:O47)</f>
        <v>3.4139469636149293</v>
      </c>
    </row>
    <row r="48" spans="1:19" x14ac:dyDescent="0.25">
      <c r="A48">
        <v>1980</v>
      </c>
      <c r="B48">
        <v>4.4440540219832059</v>
      </c>
      <c r="C48">
        <v>-0.48299225427400927</v>
      </c>
      <c r="D48">
        <v>1.4088286592460264</v>
      </c>
      <c r="E48">
        <v>1.5881889896983665</v>
      </c>
      <c r="F48">
        <v>3.0793292843807336</v>
      </c>
      <c r="G48">
        <v>3.4300163804981167</v>
      </c>
      <c r="H48">
        <v>0.84088242643416322</v>
      </c>
      <c r="I48">
        <v>1.3419141914992991</v>
      </c>
      <c r="P48" s="1">
        <f t="shared" ref="P48:P66" si="5">AVERAGE(B48:O48)</f>
        <v>1.9562777124332378</v>
      </c>
    </row>
    <row r="49" spans="1:16" x14ac:dyDescent="0.25">
      <c r="A49">
        <v>1981</v>
      </c>
      <c r="B49">
        <v>-0.27928360018538001</v>
      </c>
      <c r="C49">
        <v>-0.66613302243308681</v>
      </c>
      <c r="D49">
        <v>0.52924053722156827</v>
      </c>
      <c r="E49">
        <v>1.0777445971561264</v>
      </c>
      <c r="F49">
        <v>3.3252158800849259</v>
      </c>
      <c r="G49">
        <v>0.84422762725048983</v>
      </c>
      <c r="H49">
        <v>-0.55095000564909924</v>
      </c>
      <c r="I49">
        <v>-0.78361159222052379</v>
      </c>
      <c r="P49" s="1">
        <f t="shared" si="5"/>
        <v>0.43705630265312756</v>
      </c>
    </row>
    <row r="50" spans="1:16" x14ac:dyDescent="0.25">
      <c r="A50">
        <v>1982</v>
      </c>
      <c r="B50">
        <v>0.59498693924658141</v>
      </c>
      <c r="C50">
        <v>3.6846508259561261</v>
      </c>
      <c r="D50">
        <v>-0.394840745632834</v>
      </c>
      <c r="E50">
        <v>2.5085312533905437</v>
      </c>
      <c r="F50">
        <v>2.2834682626688476</v>
      </c>
      <c r="G50">
        <v>0.4135856652994363</v>
      </c>
      <c r="H50">
        <v>1.131296529252495</v>
      </c>
      <c r="I50">
        <v>-1.2407567747621329</v>
      </c>
      <c r="P50" s="1">
        <f t="shared" si="5"/>
        <v>1.1226152444273829</v>
      </c>
    </row>
    <row r="51" spans="1:16" x14ac:dyDescent="0.25">
      <c r="A51">
        <v>1983</v>
      </c>
      <c r="B51">
        <v>0.31184273150532249</v>
      </c>
      <c r="C51">
        <v>2.5960612123906941</v>
      </c>
      <c r="D51">
        <v>1.5724101493405271</v>
      </c>
      <c r="E51">
        <v>1.2562964765626674</v>
      </c>
      <c r="F51">
        <v>-0.24430114686376214</v>
      </c>
      <c r="G51">
        <v>1.1692034923336507</v>
      </c>
      <c r="H51">
        <v>2.9890771052783123</v>
      </c>
      <c r="I51">
        <v>2.0699580716285766</v>
      </c>
      <c r="P51" s="1">
        <f t="shared" si="5"/>
        <v>1.4650685115219986</v>
      </c>
    </row>
    <row r="52" spans="1:16" x14ac:dyDescent="0.25">
      <c r="A52">
        <v>1984</v>
      </c>
      <c r="B52">
        <v>2.4663826787498522</v>
      </c>
      <c r="C52">
        <v>4.1661512624769301</v>
      </c>
      <c r="D52">
        <v>2.8229478341374517</v>
      </c>
      <c r="E52">
        <v>1.5244694291741752</v>
      </c>
      <c r="F52">
        <v>4.3543726851788449</v>
      </c>
      <c r="G52">
        <v>3.2258523836668616</v>
      </c>
      <c r="H52">
        <v>6.1869389864146456</v>
      </c>
      <c r="I52">
        <v>3.0616790135863425</v>
      </c>
      <c r="P52" s="1">
        <f t="shared" si="5"/>
        <v>3.476099284173138</v>
      </c>
    </row>
    <row r="53" spans="1:16" x14ac:dyDescent="0.25">
      <c r="A53">
        <v>1985</v>
      </c>
      <c r="B53">
        <v>1.6517928391573662</v>
      </c>
      <c r="C53">
        <v>4.0036855750303175</v>
      </c>
      <c r="D53">
        <v>2.3279352198892269</v>
      </c>
      <c r="E53">
        <v>1.6232445903391408</v>
      </c>
      <c r="F53">
        <v>3.0856149010957097</v>
      </c>
      <c r="G53">
        <v>2.7980857272685853</v>
      </c>
      <c r="H53">
        <v>2.7917064635734761</v>
      </c>
      <c r="I53">
        <v>2.5801798092500547</v>
      </c>
      <c r="P53" s="1">
        <f t="shared" si="5"/>
        <v>2.6077806407004847</v>
      </c>
    </row>
    <row r="54" spans="1:16" x14ac:dyDescent="0.25">
      <c r="A54">
        <v>1986</v>
      </c>
      <c r="B54">
        <v>1.8227621144931447</v>
      </c>
      <c r="C54">
        <v>4.9042526859003175</v>
      </c>
      <c r="D54">
        <v>2.2873392689723175</v>
      </c>
      <c r="E54">
        <v>2.3512422879748698</v>
      </c>
      <c r="F54">
        <v>-0.42833054412318461</v>
      </c>
      <c r="G54">
        <v>2.8599718884065624</v>
      </c>
      <c r="H54">
        <v>9.9839345310088703</v>
      </c>
      <c r="I54">
        <v>2.7869758691946771</v>
      </c>
      <c r="P54" s="1">
        <f t="shared" si="5"/>
        <v>3.3210185127284468</v>
      </c>
    </row>
    <row r="55" spans="1:16" x14ac:dyDescent="0.25">
      <c r="A55">
        <v>1987</v>
      </c>
      <c r="B55">
        <v>2.3066594081853538</v>
      </c>
      <c r="C55">
        <v>0.25422611188173505</v>
      </c>
      <c r="D55">
        <v>1.4021515740941339</v>
      </c>
      <c r="E55">
        <v>2.5773220693509984</v>
      </c>
      <c r="F55">
        <v>4.6630911753068744</v>
      </c>
      <c r="G55">
        <v>3.1919606144327872</v>
      </c>
      <c r="H55">
        <v>3.950977975233755</v>
      </c>
      <c r="I55">
        <v>1.931248529919614</v>
      </c>
      <c r="P55" s="1">
        <f t="shared" si="5"/>
        <v>2.5347046823006565</v>
      </c>
    </row>
    <row r="56" spans="1:16" x14ac:dyDescent="0.25">
      <c r="A56">
        <v>1988</v>
      </c>
      <c r="B56">
        <v>4.7232088973976829</v>
      </c>
      <c r="C56">
        <v>-1.3630002488270065E-2</v>
      </c>
      <c r="D56">
        <v>3.7072356687243229</v>
      </c>
      <c r="E56">
        <v>4.7339542680972784</v>
      </c>
      <c r="F56">
        <v>5.2174141620407823</v>
      </c>
      <c r="G56">
        <v>4.1943772729971158</v>
      </c>
      <c r="H56">
        <v>8.4632831379285705</v>
      </c>
      <c r="I56">
        <v>3.441218876758569</v>
      </c>
      <c r="J56" s="5" t="s">
        <v>68</v>
      </c>
      <c r="P56" s="1">
        <f t="shared" si="5"/>
        <v>4.3083827851820065</v>
      </c>
    </row>
    <row r="57" spans="1:16" x14ac:dyDescent="0.25">
      <c r="A57">
        <v>1989</v>
      </c>
      <c r="B57">
        <v>3.469166832490771</v>
      </c>
      <c r="C57">
        <v>0.6452149791955577</v>
      </c>
      <c r="D57">
        <v>3.8965517241943246</v>
      </c>
      <c r="E57">
        <v>4.3532311421078447</v>
      </c>
      <c r="F57">
        <v>5.813919477374057</v>
      </c>
      <c r="G57">
        <v>3.3883835085791105</v>
      </c>
      <c r="H57">
        <v>9.7980616464209902</v>
      </c>
      <c r="I57">
        <v>4.4201180361539656</v>
      </c>
      <c r="J57">
        <v>4.8270302962828424</v>
      </c>
      <c r="K57" s="5" t="s">
        <v>69</v>
      </c>
      <c r="P57" s="1">
        <f t="shared" si="5"/>
        <v>4.5124086269777184</v>
      </c>
    </row>
    <row r="58" spans="1:16" x14ac:dyDescent="0.25">
      <c r="A58">
        <v>1990</v>
      </c>
      <c r="B58">
        <v>3.1374024763609327</v>
      </c>
      <c r="C58">
        <v>1.475244725728416</v>
      </c>
      <c r="D58">
        <v>5.2550060860978078</v>
      </c>
      <c r="E58">
        <v>2.9140096975996528</v>
      </c>
      <c r="F58">
        <v>8.4665279346303919</v>
      </c>
      <c r="G58">
        <v>1.9857749033687782</v>
      </c>
      <c r="H58">
        <v>5.3199321816959326</v>
      </c>
      <c r="I58">
        <v>4.1832227987364377</v>
      </c>
      <c r="J58">
        <v>3.7813934647743537</v>
      </c>
      <c r="K58">
        <v>0.73180051187200945</v>
      </c>
      <c r="P58" s="1">
        <f t="shared" si="5"/>
        <v>3.7250314780864713</v>
      </c>
    </row>
    <row r="59" spans="1:16" x14ac:dyDescent="0.25">
      <c r="A59">
        <v>1991</v>
      </c>
      <c r="B59">
        <v>1.8330742710958532</v>
      </c>
      <c r="C59">
        <v>1.3936560287127691</v>
      </c>
      <c r="D59">
        <v>5.1082615079455707</v>
      </c>
      <c r="E59">
        <v>1.0391053303479509</v>
      </c>
      <c r="F59">
        <v>1.9296395552333507</v>
      </c>
      <c r="G59">
        <v>1.538447551577633</v>
      </c>
      <c r="H59">
        <v>8.6441900760404309</v>
      </c>
      <c r="I59">
        <v>2.4391345080621676</v>
      </c>
      <c r="J59">
        <v>2.5460005678720137</v>
      </c>
      <c r="K59">
        <v>-1.08654325327457</v>
      </c>
      <c r="L59" s="5" t="s">
        <v>70</v>
      </c>
      <c r="P59" s="1">
        <f t="shared" si="5"/>
        <v>2.5384966143613168</v>
      </c>
    </row>
    <row r="60" spans="1:16" x14ac:dyDescent="0.25">
      <c r="A60">
        <v>1992</v>
      </c>
      <c r="B60">
        <v>1.5306548137213269</v>
      </c>
      <c r="C60">
        <v>1.9570115660378491</v>
      </c>
      <c r="D60">
        <v>1.9238070111376402</v>
      </c>
      <c r="E60">
        <v>1.5996712160060156</v>
      </c>
      <c r="F60">
        <v>3.3432742794050228</v>
      </c>
      <c r="G60">
        <v>0.8342754700632895</v>
      </c>
      <c r="H60">
        <v>1.8196528548283482</v>
      </c>
      <c r="I60">
        <v>1.706070920522933</v>
      </c>
      <c r="J60">
        <v>0.92921542889934017</v>
      </c>
      <c r="K60">
        <v>0.37397645866647622</v>
      </c>
      <c r="L60">
        <v>1.0894765335240635</v>
      </c>
      <c r="P60" s="1">
        <f t="shared" si="5"/>
        <v>1.5551896866193005</v>
      </c>
    </row>
    <row r="61" spans="1:16" x14ac:dyDescent="0.25">
      <c r="A61">
        <v>1993</v>
      </c>
      <c r="B61">
        <v>-0.96187308830118923</v>
      </c>
      <c r="C61">
        <v>1.0659428264304438E-2</v>
      </c>
      <c r="D61">
        <v>-0.95616530701754243</v>
      </c>
      <c r="E61">
        <v>-0.61265283742054066</v>
      </c>
      <c r="F61">
        <v>2.6926091941550396</v>
      </c>
      <c r="H61">
        <v>4.2006481939801006</v>
      </c>
      <c r="I61">
        <v>1.2575522084424335</v>
      </c>
      <c r="J61">
        <v>-1.031491774521399</v>
      </c>
      <c r="L61">
        <v>-2.0432770341842996</v>
      </c>
      <c r="P61" s="1">
        <f t="shared" si="5"/>
        <v>0.2840009981552119</v>
      </c>
    </row>
    <row r="62" spans="1:16" x14ac:dyDescent="0.25">
      <c r="A62">
        <v>1994</v>
      </c>
      <c r="B62">
        <v>3.2269714670388936</v>
      </c>
      <c r="C62">
        <v>5.3324486450458437</v>
      </c>
      <c r="D62">
        <v>2.4573718200068413</v>
      </c>
      <c r="E62">
        <v>2.3453855976988365</v>
      </c>
      <c r="F62">
        <v>5.7558270089227932</v>
      </c>
      <c r="H62">
        <v>3.8209211238154239</v>
      </c>
      <c r="I62">
        <v>2.9610923975804155</v>
      </c>
      <c r="J62">
        <v>2.3831953157750263</v>
      </c>
      <c r="L62">
        <v>0.96483816037724068</v>
      </c>
      <c r="M62" s="5" t="s">
        <v>71</v>
      </c>
      <c r="P62" s="1">
        <f t="shared" si="5"/>
        <v>3.2497835040290348</v>
      </c>
    </row>
    <row r="63" spans="1:16" x14ac:dyDescent="0.25">
      <c r="A63">
        <v>1995</v>
      </c>
      <c r="B63">
        <v>2.3847572377605957</v>
      </c>
      <c r="C63">
        <v>3.0276340729972873</v>
      </c>
      <c r="D63">
        <v>1.7376406312156263</v>
      </c>
      <c r="E63">
        <v>2.0850845311217512</v>
      </c>
      <c r="F63">
        <v>9.6344223042762707</v>
      </c>
      <c r="H63">
        <v>1.4322002775633393</v>
      </c>
      <c r="I63">
        <v>3.1160359679683012</v>
      </c>
      <c r="J63">
        <v>2.7574940329506461</v>
      </c>
      <c r="L63">
        <v>4.2827804455174601</v>
      </c>
      <c r="M63">
        <v>2.667983665527089</v>
      </c>
      <c r="N63" s="5" t="s">
        <v>72</v>
      </c>
      <c r="P63" s="1">
        <f t="shared" si="5"/>
        <v>3.3126033166898368</v>
      </c>
    </row>
    <row r="64" spans="1:16" x14ac:dyDescent="0.25">
      <c r="A64">
        <v>1996</v>
      </c>
      <c r="B64">
        <v>1.5934063029381207</v>
      </c>
      <c r="C64">
        <v>2.9000683345460061</v>
      </c>
      <c r="D64">
        <v>0.81789761701421071</v>
      </c>
      <c r="E64">
        <v>1.3880040297411682</v>
      </c>
      <c r="F64">
        <v>7.809274791675719</v>
      </c>
      <c r="H64">
        <v>1.3884283521418865</v>
      </c>
      <c r="I64">
        <v>3.5667192356410879</v>
      </c>
      <c r="J64">
        <v>2.6747835878668411</v>
      </c>
      <c r="L64">
        <v>3.4966829239504165</v>
      </c>
      <c r="M64">
        <v>2.349535096726612</v>
      </c>
      <c r="N64">
        <v>3.6588330632090731</v>
      </c>
      <c r="P64" s="1">
        <f t="shared" si="5"/>
        <v>2.8766939395864672</v>
      </c>
    </row>
    <row r="65" spans="1:17" x14ac:dyDescent="0.25">
      <c r="A65">
        <v>1997</v>
      </c>
      <c r="B65">
        <v>3.710444953595001</v>
      </c>
      <c r="C65">
        <v>3.260879793622351</v>
      </c>
      <c r="D65">
        <v>1.849200669808468</v>
      </c>
      <c r="E65">
        <v>2.3373334056069979</v>
      </c>
      <c r="F65">
        <v>10.289950511202832</v>
      </c>
      <c r="G65">
        <v>1.8353619896630136</v>
      </c>
      <c r="H65">
        <v>5.7097170909660093</v>
      </c>
      <c r="I65">
        <v>4.2998674288511722</v>
      </c>
      <c r="J65">
        <v>3.6896139984344387</v>
      </c>
      <c r="L65">
        <v>4.4262103539967512</v>
      </c>
      <c r="M65">
        <v>2.0935964761565913</v>
      </c>
      <c r="N65">
        <v>6.2518078411445117</v>
      </c>
      <c r="O65" s="5" t="s">
        <v>73</v>
      </c>
      <c r="P65" s="1">
        <f t="shared" si="5"/>
        <v>4.1461653760873451</v>
      </c>
    </row>
    <row r="66" spans="1:17" x14ac:dyDescent="0.25">
      <c r="A66">
        <v>1998</v>
      </c>
      <c r="B66">
        <v>1.9752743660678789</v>
      </c>
      <c r="C66">
        <v>2.2181618879989884</v>
      </c>
      <c r="D66">
        <v>1.9796184070367531</v>
      </c>
      <c r="E66">
        <v>3.5562012550393547</v>
      </c>
      <c r="F66">
        <v>8.5001998532641778</v>
      </c>
      <c r="G66">
        <v>1.616076033605566</v>
      </c>
      <c r="H66">
        <v>6.0446514676665544</v>
      </c>
      <c r="I66">
        <v>4.5254150407399578</v>
      </c>
      <c r="J66">
        <v>4.3059784469708546</v>
      </c>
      <c r="L66">
        <v>4.7917721542073792</v>
      </c>
      <c r="M66">
        <v>3.5814310090736399</v>
      </c>
      <c r="N66">
        <v>5.4285125669550922</v>
      </c>
      <c r="O66">
        <v>3.8949047724742769</v>
      </c>
      <c r="P66" s="1">
        <f t="shared" si="5"/>
        <v>4.0321690200846518</v>
      </c>
    </row>
    <row r="67" spans="1:17" ht="30.75" x14ac:dyDescent="0.3">
      <c r="A67" s="13" t="s">
        <v>55</v>
      </c>
      <c r="B67" s="20">
        <f>CORREL(B47:B66,$P47:$P66)</f>
        <v>0.77871288444804909</v>
      </c>
      <c r="C67" s="20">
        <f>CORREL(C47:C66,$P47:$P66)</f>
        <v>0.28929186210502394</v>
      </c>
      <c r="D67" s="20">
        <f t="shared" ref="D67:N67" si="6">CORREL(D47:D66,$P47:$P66)</f>
        <v>0.67340735216936332</v>
      </c>
      <c r="E67" s="20">
        <f t="shared" si="6"/>
        <v>0.76141282635550123</v>
      </c>
      <c r="F67" s="20">
        <f t="shared" si="6"/>
        <v>0.5607164741309002</v>
      </c>
      <c r="G67" s="20">
        <f t="shared" si="6"/>
        <v>0.55108570136633472</v>
      </c>
      <c r="H67" s="20">
        <f t="shared" si="6"/>
        <v>0.61722895577652348</v>
      </c>
      <c r="I67" s="20">
        <f t="shared" si="6"/>
        <v>0.8603130940534548</v>
      </c>
      <c r="J67" s="20">
        <f t="shared" si="6"/>
        <v>0.97804522313864339</v>
      </c>
      <c r="K67" s="20">
        <f t="shared" si="6"/>
        <v>0.2385162218640087</v>
      </c>
      <c r="L67" s="20">
        <f t="shared" si="6"/>
        <v>0.89583758038663763</v>
      </c>
      <c r="M67" s="20">
        <f t="shared" si="6"/>
        <v>0.26519082777449926</v>
      </c>
      <c r="N67" s="20">
        <f t="shared" si="6"/>
        <v>0.97259076069367445</v>
      </c>
      <c r="P67" s="19" t="s">
        <v>56</v>
      </c>
      <c r="Q67" s="17">
        <f>AVERAGE(B67:N67)</f>
        <v>0.6494115203278934</v>
      </c>
    </row>
    <row r="68" spans="1:17" x14ac:dyDescent="0.25">
      <c r="A68" t="s">
        <v>78</v>
      </c>
      <c r="B68" s="24">
        <v>260.95100000000002</v>
      </c>
      <c r="C68" s="24">
        <v>176.99100000000001</v>
      </c>
      <c r="D68" s="24">
        <v>2246.306</v>
      </c>
      <c r="E68" s="24">
        <v>1505.184</v>
      </c>
      <c r="F68" s="24">
        <v>90.191999999999993</v>
      </c>
      <c r="G68" s="24">
        <v>1267.9559999999999</v>
      </c>
      <c r="H68" s="24">
        <v>19.341999999999999</v>
      </c>
      <c r="I68" s="24">
        <v>438.61</v>
      </c>
      <c r="J68" s="24">
        <v>616.88499999999999</v>
      </c>
      <c r="K68" s="24">
        <v>1641.8219999999999</v>
      </c>
      <c r="L68" s="24">
        <v>124.15900000000001</v>
      </c>
      <c r="M68" s="24">
        <v>218.55699999999999</v>
      </c>
      <c r="N68" s="24">
        <v>134.11000000000001</v>
      </c>
      <c r="O68" s="24">
        <v>2246.306</v>
      </c>
      <c r="P68" s="26">
        <f t="shared" ref="P68:P70" si="7">SUM(B68:O68)</f>
        <v>10987.371000000001</v>
      </c>
    </row>
    <row r="69" spans="1:17" x14ac:dyDescent="0.25">
      <c r="A69" t="s">
        <v>74</v>
      </c>
      <c r="B69" s="25">
        <f>B68/($P68-$O68)</f>
        <v>2.9853456072000382E-2</v>
      </c>
      <c r="C69" s="25">
        <f t="shared" ref="C69:N69" si="8">C68/($P68-$O68)</f>
        <v>2.0248219181529938E-2</v>
      </c>
      <c r="D69" s="25">
        <f t="shared" si="8"/>
        <v>0.25698310217347659</v>
      </c>
      <c r="E69" s="25">
        <f t="shared" si="8"/>
        <v>0.17219686617134181</v>
      </c>
      <c r="F69" s="25">
        <f t="shared" si="8"/>
        <v>1.0318193492440566E-2</v>
      </c>
      <c r="G69" s="25">
        <f t="shared" si="8"/>
        <v>0.14505738145180247</v>
      </c>
      <c r="H69" s="25">
        <f t="shared" si="8"/>
        <v>2.2127738439194763E-3</v>
      </c>
      <c r="I69" s="25">
        <f t="shared" si="8"/>
        <v>5.0178096147323006E-2</v>
      </c>
      <c r="J69" s="25">
        <f t="shared" si="8"/>
        <v>7.0573208184586192E-2</v>
      </c>
      <c r="K69" s="25">
        <f t="shared" si="8"/>
        <v>0.18782859983308667</v>
      </c>
      <c r="L69" s="25">
        <f t="shared" si="8"/>
        <v>1.4204104419770359E-2</v>
      </c>
      <c r="M69" s="25">
        <f t="shared" si="8"/>
        <v>2.5003474977019387E-2</v>
      </c>
      <c r="N69" s="25">
        <f t="shared" si="8"/>
        <v>1.5342524051703083E-2</v>
      </c>
      <c r="O69" s="25"/>
      <c r="P69" s="25">
        <f t="shared" si="7"/>
        <v>1</v>
      </c>
    </row>
    <row r="70" spans="1:17" ht="30.75" x14ac:dyDescent="0.3">
      <c r="A70" s="13" t="s">
        <v>75</v>
      </c>
      <c r="B70" s="27">
        <f>B69*B67</f>
        <v>2.3247270888570544E-2</v>
      </c>
      <c r="C70" s="27">
        <f t="shared" ref="C70:N70" si="9">C69*C67</f>
        <v>5.8576450313354593E-3</v>
      </c>
      <c r="D70" s="27">
        <f t="shared" si="9"/>
        <v>0.17305431038690983</v>
      </c>
      <c r="E70" s="27">
        <f t="shared" si="9"/>
        <v>0.13111290256108135</v>
      </c>
      <c r="F70" s="27">
        <f t="shared" si="9"/>
        <v>5.7855810744816731E-3</v>
      </c>
      <c r="G70" s="27">
        <f t="shared" si="9"/>
        <v>7.9939048795730522E-2</v>
      </c>
      <c r="H70" s="27">
        <f t="shared" si="9"/>
        <v>1.3657880890520222E-3</v>
      </c>
      <c r="I70" s="27">
        <f t="shared" si="9"/>
        <v>4.3168873150215198E-2</v>
      </c>
      <c r="J70" s="27">
        <f t="shared" si="9"/>
        <v>6.9023789146503534E-2</v>
      </c>
      <c r="K70" s="27">
        <f t="shared" si="9"/>
        <v>4.4800167990194609E-2</v>
      </c>
      <c r="L70" s="27">
        <f t="shared" si="9"/>
        <v>1.2724570534966225E-2</v>
      </c>
      <c r="M70" s="27">
        <f t="shared" si="9"/>
        <v>6.6306922263947498E-3</v>
      </c>
      <c r="N70" s="27">
        <f t="shared" si="9"/>
        <v>1.4921997138406896E-2</v>
      </c>
      <c r="O70" s="27"/>
      <c r="P70" s="29">
        <f t="shared" si="7"/>
        <v>0.61163263701384263</v>
      </c>
      <c r="Q70" s="30" t="s">
        <v>76</v>
      </c>
    </row>
  </sheetData>
  <mergeCells count="6">
    <mergeCell ref="S3:S4"/>
    <mergeCell ref="P45:P46"/>
    <mergeCell ref="B2:O2"/>
    <mergeCell ref="P3:P4"/>
    <mergeCell ref="Q3:Q4"/>
    <mergeCell ref="R3:R4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="50" zoomScaleNormal="50" workbookViewId="0"/>
  </sheetViews>
  <sheetFormatPr baseColWidth="10" defaultRowHeight="15" x14ac:dyDescent="0.25"/>
  <cols>
    <col min="2" max="2" width="15.85546875" customWidth="1"/>
    <col min="3" max="3" width="17.42578125" customWidth="1"/>
    <col min="17" max="17" width="15.42578125" customWidth="1"/>
    <col min="18" max="18" width="13.28515625" customWidth="1"/>
    <col min="21" max="21" width="15.85546875" customWidth="1"/>
    <col min="22" max="22" width="13.140625" customWidth="1"/>
  </cols>
  <sheetData>
    <row r="1" spans="1:22" ht="33" customHeight="1" x14ac:dyDescent="0.25">
      <c r="B1" s="58" t="s">
        <v>263</v>
      </c>
      <c r="C1" s="13" t="s">
        <v>260</v>
      </c>
      <c r="Q1" s="58" t="s">
        <v>264</v>
      </c>
      <c r="R1" s="13" t="s">
        <v>260</v>
      </c>
      <c r="U1" s="58" t="s">
        <v>273</v>
      </c>
      <c r="V1" s="13" t="s">
        <v>260</v>
      </c>
    </row>
    <row r="2" spans="1:22" x14ac:dyDescent="0.25">
      <c r="A2" s="53">
        <v>36161</v>
      </c>
      <c r="B2" s="60">
        <v>1</v>
      </c>
      <c r="P2" s="53">
        <v>36161</v>
      </c>
      <c r="T2" s="53">
        <v>36161</v>
      </c>
      <c r="U2" s="60"/>
    </row>
    <row r="3" spans="1:22" x14ac:dyDescent="0.25">
      <c r="A3" s="53">
        <v>36251</v>
      </c>
      <c r="B3" s="60">
        <v>1</v>
      </c>
      <c r="P3" s="53">
        <v>36251</v>
      </c>
      <c r="Q3" s="60">
        <v>0.63636360000000003</v>
      </c>
      <c r="T3" s="53">
        <v>36251</v>
      </c>
      <c r="U3" s="60">
        <v>0.58333330000000005</v>
      </c>
    </row>
    <row r="4" spans="1:22" x14ac:dyDescent="0.25">
      <c r="A4" s="53">
        <v>36342</v>
      </c>
      <c r="B4" s="60">
        <v>0.81818179999999996</v>
      </c>
      <c r="P4" s="53">
        <v>36342</v>
      </c>
      <c r="Q4" s="60">
        <v>0.90909090000000004</v>
      </c>
      <c r="T4" s="53">
        <v>36342</v>
      </c>
      <c r="U4" s="60">
        <v>0.66666669999999995</v>
      </c>
    </row>
    <row r="5" spans="1:22" x14ac:dyDescent="0.25">
      <c r="A5" s="53">
        <v>36434</v>
      </c>
      <c r="B5" s="60">
        <v>0.63636360000000003</v>
      </c>
      <c r="P5" s="53">
        <v>36434</v>
      </c>
      <c r="Q5" s="60">
        <v>0.90909090000000004</v>
      </c>
      <c r="T5" s="53">
        <v>36434</v>
      </c>
      <c r="U5" s="60">
        <v>0.5</v>
      </c>
    </row>
    <row r="6" spans="1:22" x14ac:dyDescent="0.25">
      <c r="A6" s="53">
        <v>36526</v>
      </c>
      <c r="B6" s="60">
        <v>0.90909090000000004</v>
      </c>
      <c r="P6" s="53">
        <v>36526</v>
      </c>
      <c r="Q6" s="60">
        <v>0.90909090000000004</v>
      </c>
      <c r="T6" s="53">
        <v>36526</v>
      </c>
      <c r="U6" s="60">
        <v>0.83333330000000005</v>
      </c>
    </row>
    <row r="7" spans="1:22" x14ac:dyDescent="0.25">
      <c r="A7" s="53">
        <v>36617</v>
      </c>
      <c r="B7" s="60">
        <v>0.90909090000000004</v>
      </c>
      <c r="P7" s="53">
        <v>36617</v>
      </c>
      <c r="Q7" s="60">
        <v>0.72727269999999999</v>
      </c>
      <c r="T7" s="53">
        <v>36617</v>
      </c>
      <c r="U7" s="60">
        <v>0.66666669999999995</v>
      </c>
    </row>
    <row r="8" spans="1:22" x14ac:dyDescent="0.25">
      <c r="A8" s="53">
        <v>36708</v>
      </c>
      <c r="B8" s="60">
        <v>1</v>
      </c>
      <c r="P8" s="53">
        <v>36708</v>
      </c>
      <c r="Q8" s="60">
        <v>0.81818179999999996</v>
      </c>
      <c r="T8" s="53">
        <v>36708</v>
      </c>
      <c r="U8" s="60">
        <v>0.75</v>
      </c>
    </row>
    <row r="9" spans="1:22" x14ac:dyDescent="0.25">
      <c r="A9" s="53">
        <v>36800</v>
      </c>
      <c r="B9" s="60">
        <v>1</v>
      </c>
      <c r="C9" s="55">
        <f>AVERAGE(B2:B9)</f>
        <v>0.90909090000000004</v>
      </c>
      <c r="P9" s="53">
        <v>36800</v>
      </c>
      <c r="Q9" s="60">
        <v>0.72727269999999999</v>
      </c>
      <c r="R9" s="55">
        <f>AVERAGE(Q2:Q9)</f>
        <v>0.80519478571428571</v>
      </c>
      <c r="T9" s="53">
        <v>36800</v>
      </c>
      <c r="U9" s="60">
        <v>0.66666669999999995</v>
      </c>
      <c r="V9" s="55">
        <f>AVERAGE(U2:U9)</f>
        <v>0.6666666714285715</v>
      </c>
    </row>
    <row r="10" spans="1:22" x14ac:dyDescent="0.25">
      <c r="A10" s="53">
        <v>36892</v>
      </c>
      <c r="B10" s="60">
        <v>1</v>
      </c>
      <c r="C10" s="55">
        <f t="shared" ref="C10:C73" si="0">AVERAGE(B3:B10)</f>
        <v>0.90909090000000004</v>
      </c>
      <c r="P10" s="53">
        <v>36892</v>
      </c>
      <c r="Q10" s="60">
        <v>0.36363640000000003</v>
      </c>
      <c r="R10" s="55">
        <f t="shared" ref="R10:R73" si="1">AVERAGE(Q3:Q10)</f>
        <v>0.74999998749999996</v>
      </c>
      <c r="T10" s="53">
        <v>36892</v>
      </c>
      <c r="U10" s="60">
        <v>0.30769229999999997</v>
      </c>
      <c r="V10" s="55">
        <f t="shared" ref="V10:V73" si="2">AVERAGE(U3:U10)</f>
        <v>0.62179487500000008</v>
      </c>
    </row>
    <row r="11" spans="1:22" x14ac:dyDescent="0.25">
      <c r="A11" s="53">
        <v>36982</v>
      </c>
      <c r="B11" s="60">
        <v>0.90909090000000004</v>
      </c>
      <c r="C11" s="55">
        <f t="shared" si="0"/>
        <v>0.89772726250000001</v>
      </c>
      <c r="P11" s="53">
        <v>36982</v>
      </c>
      <c r="Q11" s="60">
        <v>0.81818179999999996</v>
      </c>
      <c r="R11" s="55">
        <f t="shared" si="1"/>
        <v>0.77272726250000001</v>
      </c>
      <c r="T11" s="53">
        <v>36982</v>
      </c>
      <c r="U11" s="60">
        <v>0.61538459999999995</v>
      </c>
      <c r="V11" s="55">
        <f t="shared" si="2"/>
        <v>0.62580128749999997</v>
      </c>
    </row>
    <row r="12" spans="1:22" x14ac:dyDescent="0.25">
      <c r="A12" s="53">
        <v>37073</v>
      </c>
      <c r="B12" s="60">
        <v>0.63636360000000003</v>
      </c>
      <c r="C12" s="55">
        <f t="shared" si="0"/>
        <v>0.87499998749999996</v>
      </c>
      <c r="P12" s="53">
        <v>37073</v>
      </c>
      <c r="Q12" s="60">
        <v>0.81818179999999996</v>
      </c>
      <c r="R12" s="55">
        <f t="shared" si="1"/>
        <v>0.76136362499999988</v>
      </c>
      <c r="T12" s="53">
        <v>37073</v>
      </c>
      <c r="U12" s="60">
        <v>0.46153850000000002</v>
      </c>
      <c r="V12" s="55">
        <f t="shared" si="2"/>
        <v>0.60016026249999987</v>
      </c>
    </row>
    <row r="13" spans="1:22" x14ac:dyDescent="0.25">
      <c r="A13" s="53">
        <v>37165</v>
      </c>
      <c r="B13" s="60">
        <v>0.63636360000000003</v>
      </c>
      <c r="C13" s="55">
        <f t="shared" si="0"/>
        <v>0.87499998749999996</v>
      </c>
      <c r="P13" s="53">
        <v>37165</v>
      </c>
      <c r="Q13" s="60">
        <v>0.81818179999999996</v>
      </c>
      <c r="R13" s="55">
        <f t="shared" si="1"/>
        <v>0.74999998749999985</v>
      </c>
      <c r="T13" s="53">
        <v>37165</v>
      </c>
      <c r="U13" s="60">
        <v>0.3846154</v>
      </c>
      <c r="V13" s="55">
        <f t="shared" si="2"/>
        <v>0.58573718750000003</v>
      </c>
    </row>
    <row r="14" spans="1:22" x14ac:dyDescent="0.25">
      <c r="A14" s="53">
        <v>37257</v>
      </c>
      <c r="B14" s="60">
        <v>0.63636360000000003</v>
      </c>
      <c r="C14" s="55">
        <f t="shared" si="0"/>
        <v>0.84090907500000001</v>
      </c>
      <c r="P14" s="53">
        <v>37257</v>
      </c>
      <c r="Q14" s="60">
        <v>0.63636360000000003</v>
      </c>
      <c r="R14" s="55">
        <f t="shared" si="1"/>
        <v>0.71590907499999989</v>
      </c>
      <c r="T14" s="53">
        <v>37257</v>
      </c>
      <c r="U14" s="60">
        <v>0.30769229999999997</v>
      </c>
      <c r="V14" s="55">
        <f t="shared" si="2"/>
        <v>0.5200320625</v>
      </c>
    </row>
    <row r="15" spans="1:22" x14ac:dyDescent="0.25">
      <c r="A15" s="53">
        <v>37347</v>
      </c>
      <c r="B15" s="60">
        <v>0.45454549999999999</v>
      </c>
      <c r="C15" s="55">
        <f t="shared" si="0"/>
        <v>0.78409090000000004</v>
      </c>
      <c r="P15" s="53">
        <v>37347</v>
      </c>
      <c r="Q15" s="60">
        <v>0.54545460000000001</v>
      </c>
      <c r="R15" s="55">
        <f t="shared" si="1"/>
        <v>0.69318181249999999</v>
      </c>
      <c r="T15" s="53">
        <v>37347</v>
      </c>
      <c r="U15" s="60">
        <v>0.23076920000000001</v>
      </c>
      <c r="V15" s="55">
        <f t="shared" si="2"/>
        <v>0.46554487499999997</v>
      </c>
    </row>
    <row r="16" spans="1:22" x14ac:dyDescent="0.25">
      <c r="A16" s="53">
        <v>37438</v>
      </c>
      <c r="B16" s="60">
        <v>0.36363640000000003</v>
      </c>
      <c r="C16" s="55">
        <f t="shared" si="0"/>
        <v>0.70454545000000002</v>
      </c>
      <c r="P16" s="53">
        <v>37438</v>
      </c>
      <c r="Q16" s="60">
        <v>0.72727269999999999</v>
      </c>
      <c r="R16" s="55">
        <f t="shared" si="1"/>
        <v>0.68181817500000008</v>
      </c>
      <c r="T16" s="53">
        <v>37438</v>
      </c>
      <c r="U16" s="60">
        <v>0.15384619999999999</v>
      </c>
      <c r="V16" s="55">
        <f t="shared" si="2"/>
        <v>0.39102564999999995</v>
      </c>
    </row>
    <row r="17" spans="1:22" x14ac:dyDescent="0.25">
      <c r="A17" s="53">
        <v>37530</v>
      </c>
      <c r="B17" s="60">
        <v>0.90909090000000004</v>
      </c>
      <c r="C17" s="55">
        <f t="shared" si="0"/>
        <v>0.69318181249999999</v>
      </c>
      <c r="P17" s="53">
        <v>37530</v>
      </c>
      <c r="Q17" s="60">
        <v>0.81818179999999996</v>
      </c>
      <c r="R17" s="55">
        <f t="shared" si="1"/>
        <v>0.69318181249999999</v>
      </c>
      <c r="T17" s="53">
        <v>37530</v>
      </c>
      <c r="U17" s="60">
        <v>0.61538459999999995</v>
      </c>
      <c r="V17" s="55">
        <f t="shared" si="2"/>
        <v>0.38461538749999996</v>
      </c>
    </row>
    <row r="18" spans="1:22" x14ac:dyDescent="0.25">
      <c r="A18" s="53">
        <v>37622</v>
      </c>
      <c r="B18" s="60">
        <v>1</v>
      </c>
      <c r="C18" s="55">
        <f t="shared" si="0"/>
        <v>0.69318181249999999</v>
      </c>
      <c r="D18" s="99" t="s">
        <v>252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P18" s="53">
        <v>37622</v>
      </c>
      <c r="Q18" s="60">
        <v>0.90909090000000004</v>
      </c>
      <c r="R18" s="55">
        <f t="shared" si="1"/>
        <v>0.76136362499999999</v>
      </c>
      <c r="T18" s="53">
        <v>37622</v>
      </c>
      <c r="U18" s="60">
        <v>0.76923079999999999</v>
      </c>
      <c r="V18" s="55">
        <f t="shared" si="2"/>
        <v>0.44230769999999997</v>
      </c>
    </row>
    <row r="19" spans="1:22" x14ac:dyDescent="0.25">
      <c r="A19" s="53">
        <v>37712</v>
      </c>
      <c r="B19" s="60">
        <v>1</v>
      </c>
      <c r="C19" s="55">
        <f t="shared" si="0"/>
        <v>0.70454545000000002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P19" s="53">
        <v>37712</v>
      </c>
      <c r="Q19" s="60">
        <v>0.81818179999999996</v>
      </c>
      <c r="R19" s="55">
        <f t="shared" si="1"/>
        <v>0.76136362499999988</v>
      </c>
      <c r="T19" s="53">
        <v>37712</v>
      </c>
      <c r="U19" s="60">
        <v>0.69230769999999997</v>
      </c>
      <c r="V19" s="55">
        <f t="shared" si="2"/>
        <v>0.45192308749999999</v>
      </c>
    </row>
    <row r="20" spans="1:22" x14ac:dyDescent="0.25">
      <c r="A20" s="53">
        <v>37803</v>
      </c>
      <c r="B20" s="60">
        <v>1</v>
      </c>
      <c r="C20" s="55">
        <f t="shared" si="0"/>
        <v>0.75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P20" s="53">
        <v>37803</v>
      </c>
      <c r="Q20" s="60">
        <v>0.45454549999999999</v>
      </c>
      <c r="R20" s="55">
        <f t="shared" si="1"/>
        <v>0.71590908749999993</v>
      </c>
      <c r="T20" s="53">
        <v>37803</v>
      </c>
      <c r="U20" s="60">
        <v>0.3846154</v>
      </c>
      <c r="V20" s="55">
        <f t="shared" si="2"/>
        <v>0.44230769999999991</v>
      </c>
    </row>
    <row r="21" spans="1:22" x14ac:dyDescent="0.25">
      <c r="A21" s="53">
        <v>37895</v>
      </c>
      <c r="B21" s="60">
        <v>0.81818179999999996</v>
      </c>
      <c r="C21" s="55">
        <f t="shared" si="0"/>
        <v>0.77272727499999994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P21" s="53">
        <v>37895</v>
      </c>
      <c r="Q21" s="60">
        <v>0.81818179999999996</v>
      </c>
      <c r="R21" s="55">
        <f t="shared" si="1"/>
        <v>0.71590908749999993</v>
      </c>
      <c r="T21" s="53">
        <v>37895</v>
      </c>
      <c r="U21" s="60">
        <v>0.53846159999999998</v>
      </c>
      <c r="V21" s="55">
        <f t="shared" si="2"/>
        <v>0.461538475</v>
      </c>
    </row>
    <row r="22" spans="1:22" x14ac:dyDescent="0.25">
      <c r="A22" s="53">
        <v>37987</v>
      </c>
      <c r="B22" s="60">
        <v>1</v>
      </c>
      <c r="C22" s="55">
        <f t="shared" si="0"/>
        <v>0.81818182499999992</v>
      </c>
      <c r="P22" s="53">
        <v>37987</v>
      </c>
      <c r="Q22" s="60">
        <v>0.63636360000000003</v>
      </c>
      <c r="R22" s="55">
        <f t="shared" si="1"/>
        <v>0.71590908749999993</v>
      </c>
      <c r="T22" s="53">
        <v>37987</v>
      </c>
      <c r="U22" s="60">
        <v>0.53846159999999998</v>
      </c>
      <c r="V22" s="55">
        <f t="shared" si="2"/>
        <v>0.49038463749999994</v>
      </c>
    </row>
    <row r="23" spans="1:22" x14ac:dyDescent="0.25">
      <c r="A23" s="53">
        <v>38078</v>
      </c>
      <c r="B23" s="60">
        <v>1</v>
      </c>
      <c r="C23" s="55">
        <f t="shared" si="0"/>
        <v>0.88636363749999991</v>
      </c>
      <c r="P23" s="53">
        <v>38078</v>
      </c>
      <c r="Q23" s="60">
        <v>0.72727269999999999</v>
      </c>
      <c r="R23" s="55">
        <f t="shared" si="1"/>
        <v>0.73863635000000005</v>
      </c>
      <c r="T23" s="53">
        <v>38078</v>
      </c>
      <c r="U23" s="60">
        <v>0.61538459999999995</v>
      </c>
      <c r="V23" s="55">
        <f t="shared" si="2"/>
        <v>0.53846156249999988</v>
      </c>
    </row>
    <row r="24" spans="1:22" x14ac:dyDescent="0.25">
      <c r="A24" s="53">
        <v>38169</v>
      </c>
      <c r="B24" s="60">
        <v>0.90909090000000004</v>
      </c>
      <c r="C24" s="55">
        <f t="shared" si="0"/>
        <v>0.95454544999999991</v>
      </c>
      <c r="P24" s="53">
        <v>38169</v>
      </c>
      <c r="Q24" s="60">
        <v>0.63636360000000003</v>
      </c>
      <c r="R24" s="55">
        <f t="shared" si="1"/>
        <v>0.72727271250000003</v>
      </c>
      <c r="T24" s="53">
        <v>38169</v>
      </c>
      <c r="U24" s="60">
        <v>0.53846159999999998</v>
      </c>
      <c r="V24" s="55">
        <f t="shared" si="2"/>
        <v>0.58653848749999993</v>
      </c>
    </row>
    <row r="25" spans="1:22" x14ac:dyDescent="0.25">
      <c r="A25" s="53">
        <v>38261</v>
      </c>
      <c r="B25" s="60">
        <v>0.90909090000000004</v>
      </c>
      <c r="C25" s="55">
        <f t="shared" si="0"/>
        <v>0.95454544999999991</v>
      </c>
      <c r="P25" s="53">
        <v>38261</v>
      </c>
      <c r="Q25" s="60">
        <v>0.63636360000000003</v>
      </c>
      <c r="R25" s="55">
        <f t="shared" si="1"/>
        <v>0.70454543750000009</v>
      </c>
      <c r="T25" s="53">
        <v>38261</v>
      </c>
      <c r="U25" s="60">
        <v>0.53846159999999998</v>
      </c>
      <c r="V25" s="55">
        <f t="shared" si="2"/>
        <v>0.57692311249999995</v>
      </c>
    </row>
    <row r="26" spans="1:22" x14ac:dyDescent="0.25">
      <c r="A26" s="53">
        <v>38353</v>
      </c>
      <c r="B26" s="60">
        <v>1</v>
      </c>
      <c r="C26" s="55">
        <f t="shared" si="0"/>
        <v>0.95454544999999991</v>
      </c>
      <c r="P26" s="53">
        <v>38353</v>
      </c>
      <c r="Q26" s="60">
        <v>0.72727269999999999</v>
      </c>
      <c r="R26" s="55">
        <f t="shared" si="1"/>
        <v>0.68181816250000005</v>
      </c>
      <c r="T26" s="53">
        <v>38353</v>
      </c>
      <c r="U26" s="60">
        <v>0.61538459999999995</v>
      </c>
      <c r="V26" s="55">
        <f t="shared" si="2"/>
        <v>0.55769233749999991</v>
      </c>
    </row>
    <row r="27" spans="1:22" x14ac:dyDescent="0.25">
      <c r="A27" s="53">
        <v>38443</v>
      </c>
      <c r="B27" s="60">
        <v>0.90909090000000004</v>
      </c>
      <c r="C27" s="55">
        <f t="shared" si="0"/>
        <v>0.94318181249999999</v>
      </c>
      <c r="P27" s="53">
        <v>38443</v>
      </c>
      <c r="Q27" s="60">
        <v>0.72727269999999999</v>
      </c>
      <c r="R27" s="55">
        <f t="shared" si="1"/>
        <v>0.67045452500000002</v>
      </c>
      <c r="T27" s="53">
        <v>38443</v>
      </c>
      <c r="U27" s="60">
        <v>0.53846159999999998</v>
      </c>
      <c r="V27" s="55">
        <f t="shared" si="2"/>
        <v>0.53846157500000003</v>
      </c>
    </row>
    <row r="28" spans="1:22" x14ac:dyDescent="0.25">
      <c r="A28" s="53">
        <v>38534</v>
      </c>
      <c r="B28" s="60">
        <v>1</v>
      </c>
      <c r="C28" s="55">
        <f t="shared" si="0"/>
        <v>0.94318181249999999</v>
      </c>
      <c r="P28" s="53">
        <v>38534</v>
      </c>
      <c r="Q28" s="60">
        <v>0.72727269999999999</v>
      </c>
      <c r="R28" s="55">
        <f t="shared" si="1"/>
        <v>0.70454542500000017</v>
      </c>
      <c r="T28" s="53">
        <v>38534</v>
      </c>
      <c r="U28" s="60">
        <v>0.61538459999999995</v>
      </c>
      <c r="V28" s="55">
        <f t="shared" si="2"/>
        <v>0.56730772499999993</v>
      </c>
    </row>
    <row r="29" spans="1:22" x14ac:dyDescent="0.25">
      <c r="A29" s="53">
        <v>38626</v>
      </c>
      <c r="B29" s="60">
        <v>0.90909090000000004</v>
      </c>
      <c r="C29" s="55">
        <f t="shared" si="0"/>
        <v>0.95454544999999991</v>
      </c>
      <c r="P29" s="53">
        <v>38626</v>
      </c>
      <c r="Q29" s="60">
        <v>0.72727269999999999</v>
      </c>
      <c r="R29" s="55">
        <f t="shared" si="1"/>
        <v>0.69318178750000015</v>
      </c>
      <c r="T29" s="53">
        <v>38626</v>
      </c>
      <c r="U29" s="60">
        <v>0.53846159999999998</v>
      </c>
      <c r="V29" s="55">
        <f t="shared" si="2"/>
        <v>0.56730772499999993</v>
      </c>
    </row>
    <row r="30" spans="1:22" x14ac:dyDescent="0.25">
      <c r="A30" s="53">
        <v>38718</v>
      </c>
      <c r="B30" s="60">
        <v>0.54545460000000001</v>
      </c>
      <c r="C30" s="55">
        <f t="shared" si="0"/>
        <v>0.89772727500000005</v>
      </c>
      <c r="P30" s="53">
        <v>38718</v>
      </c>
      <c r="Q30" s="60">
        <v>1</v>
      </c>
      <c r="R30" s="55">
        <f t="shared" si="1"/>
        <v>0.73863633750000002</v>
      </c>
      <c r="T30" s="53">
        <v>38718</v>
      </c>
      <c r="U30" s="60">
        <v>0.46153850000000002</v>
      </c>
      <c r="V30" s="55">
        <f t="shared" si="2"/>
        <v>0.55769233749999991</v>
      </c>
    </row>
    <row r="31" spans="1:22" x14ac:dyDescent="0.25">
      <c r="A31" s="53">
        <v>38808</v>
      </c>
      <c r="B31" s="60">
        <v>0.72727269999999999</v>
      </c>
      <c r="C31" s="55">
        <f t="shared" si="0"/>
        <v>0.86363636250000009</v>
      </c>
      <c r="P31" s="53">
        <v>38808</v>
      </c>
      <c r="Q31" s="60">
        <v>0.63636360000000003</v>
      </c>
      <c r="R31" s="55">
        <f t="shared" si="1"/>
        <v>0.72727269999999999</v>
      </c>
      <c r="T31" s="53">
        <v>38808</v>
      </c>
      <c r="U31" s="60">
        <v>0.46153850000000002</v>
      </c>
      <c r="V31" s="55">
        <f t="shared" si="2"/>
        <v>0.53846157500000003</v>
      </c>
    </row>
    <row r="32" spans="1:22" x14ac:dyDescent="0.25">
      <c r="A32" s="53">
        <v>38899</v>
      </c>
      <c r="B32" s="60">
        <v>0.81818179999999996</v>
      </c>
      <c r="C32" s="55">
        <f t="shared" si="0"/>
        <v>0.85227272500000006</v>
      </c>
      <c r="P32" s="53">
        <v>38899</v>
      </c>
      <c r="Q32" s="60">
        <v>0.81818179999999996</v>
      </c>
      <c r="R32" s="55">
        <f t="shared" si="1"/>
        <v>0.74999997499999993</v>
      </c>
      <c r="T32" s="53">
        <v>38899</v>
      </c>
      <c r="U32" s="60">
        <v>0.61538459999999995</v>
      </c>
      <c r="V32" s="55">
        <f t="shared" si="2"/>
        <v>0.5480769499999999</v>
      </c>
    </row>
    <row r="33" spans="1:22" x14ac:dyDescent="0.25">
      <c r="A33" s="53">
        <v>38991</v>
      </c>
      <c r="B33" s="60">
        <v>1</v>
      </c>
      <c r="C33" s="55">
        <f t="shared" si="0"/>
        <v>0.86363636249999998</v>
      </c>
      <c r="P33" s="53">
        <v>38991</v>
      </c>
      <c r="Q33" s="60">
        <v>0.90909090000000004</v>
      </c>
      <c r="R33" s="55">
        <f t="shared" si="1"/>
        <v>0.78409088749999989</v>
      </c>
      <c r="T33" s="53">
        <v>38991</v>
      </c>
      <c r="U33" s="60">
        <v>0.76923079999999999</v>
      </c>
      <c r="V33" s="55">
        <f t="shared" si="2"/>
        <v>0.57692310000000002</v>
      </c>
    </row>
    <row r="34" spans="1:22" x14ac:dyDescent="0.25">
      <c r="A34" s="53">
        <v>39083</v>
      </c>
      <c r="B34" s="60">
        <v>1</v>
      </c>
      <c r="C34" s="55">
        <f t="shared" si="0"/>
        <v>0.86363636249999998</v>
      </c>
      <c r="P34" s="53">
        <v>39083</v>
      </c>
      <c r="Q34" s="60">
        <v>1</v>
      </c>
      <c r="R34" s="55">
        <f t="shared" si="1"/>
        <v>0.81818179999999996</v>
      </c>
      <c r="T34" s="53">
        <v>39083</v>
      </c>
      <c r="U34" s="60">
        <v>0.78571429999999998</v>
      </c>
      <c r="V34" s="55">
        <f t="shared" si="2"/>
        <v>0.5982143124999999</v>
      </c>
    </row>
    <row r="35" spans="1:22" x14ac:dyDescent="0.25">
      <c r="A35" s="53">
        <v>39173</v>
      </c>
      <c r="B35" s="60">
        <v>1</v>
      </c>
      <c r="C35" s="55">
        <f t="shared" si="0"/>
        <v>0.875</v>
      </c>
      <c r="P35" s="53">
        <v>39173</v>
      </c>
      <c r="Q35" s="60">
        <v>0.72727269999999999</v>
      </c>
      <c r="R35" s="55">
        <f t="shared" si="1"/>
        <v>0.81818180000000007</v>
      </c>
      <c r="T35" s="53">
        <v>39173</v>
      </c>
      <c r="U35" s="60">
        <v>0.57142859999999995</v>
      </c>
      <c r="V35" s="55">
        <f t="shared" si="2"/>
        <v>0.60233518749999992</v>
      </c>
    </row>
    <row r="36" spans="1:22" x14ac:dyDescent="0.25">
      <c r="A36" s="53">
        <v>39264</v>
      </c>
      <c r="B36" s="60">
        <v>1</v>
      </c>
      <c r="C36" s="55">
        <f t="shared" si="0"/>
        <v>0.875</v>
      </c>
      <c r="P36" s="53">
        <v>39264</v>
      </c>
      <c r="Q36" s="60">
        <v>0.72727269999999999</v>
      </c>
      <c r="R36" s="55">
        <f t="shared" si="1"/>
        <v>0.81818180000000007</v>
      </c>
      <c r="T36" s="53">
        <v>39264</v>
      </c>
      <c r="U36" s="60">
        <v>0.57142859999999995</v>
      </c>
      <c r="V36" s="55">
        <f t="shared" si="2"/>
        <v>0.59684068749999997</v>
      </c>
    </row>
    <row r="37" spans="1:22" x14ac:dyDescent="0.25">
      <c r="A37" s="53">
        <v>39356</v>
      </c>
      <c r="B37" s="60">
        <v>1</v>
      </c>
      <c r="C37" s="55">
        <f t="shared" si="0"/>
        <v>0.88636363750000002</v>
      </c>
      <c r="P37" s="53">
        <v>39356</v>
      </c>
      <c r="Q37" s="60">
        <v>0.81818179999999996</v>
      </c>
      <c r="R37" s="55">
        <f t="shared" si="1"/>
        <v>0.82954543750000009</v>
      </c>
      <c r="T37" s="53">
        <v>39356</v>
      </c>
      <c r="U37" s="60">
        <v>0.64285709999999996</v>
      </c>
      <c r="V37" s="55">
        <f t="shared" si="2"/>
        <v>0.60989012499999995</v>
      </c>
    </row>
    <row r="38" spans="1:22" x14ac:dyDescent="0.25">
      <c r="A38" s="53">
        <v>39448</v>
      </c>
      <c r="B38" s="60">
        <v>1</v>
      </c>
      <c r="C38" s="55">
        <f t="shared" si="0"/>
        <v>0.94318181249999999</v>
      </c>
      <c r="P38" s="53">
        <v>39448</v>
      </c>
      <c r="Q38" s="60">
        <v>0.72727269999999999</v>
      </c>
      <c r="R38" s="55">
        <f t="shared" si="1"/>
        <v>0.79545452500000002</v>
      </c>
      <c r="T38" s="53">
        <v>39448</v>
      </c>
      <c r="U38" s="60">
        <v>0.5</v>
      </c>
      <c r="V38" s="55">
        <f t="shared" si="2"/>
        <v>0.6146978125</v>
      </c>
    </row>
    <row r="39" spans="1:22" x14ac:dyDescent="0.25">
      <c r="A39" s="53">
        <v>39539</v>
      </c>
      <c r="B39" s="60">
        <v>1</v>
      </c>
      <c r="C39" s="55">
        <f t="shared" si="0"/>
        <v>0.97727272499999995</v>
      </c>
      <c r="P39" s="53">
        <v>39539</v>
      </c>
      <c r="Q39" s="60">
        <v>0.90909090000000004</v>
      </c>
      <c r="R39" s="55">
        <f t="shared" si="1"/>
        <v>0.82954543749999998</v>
      </c>
      <c r="T39" s="53">
        <v>39539</v>
      </c>
      <c r="U39" s="60">
        <v>0.625</v>
      </c>
      <c r="V39" s="55">
        <f t="shared" si="2"/>
        <v>0.63513050000000004</v>
      </c>
    </row>
    <row r="40" spans="1:22" x14ac:dyDescent="0.25">
      <c r="A40" s="53">
        <v>39630</v>
      </c>
      <c r="B40" s="60">
        <v>1</v>
      </c>
      <c r="C40" s="55">
        <f t="shared" si="0"/>
        <v>1</v>
      </c>
      <c r="D40" s="99" t="s">
        <v>251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P40" s="53">
        <v>39630</v>
      </c>
      <c r="Q40" s="60">
        <v>1</v>
      </c>
      <c r="R40" s="55">
        <f t="shared" si="1"/>
        <v>0.85227271250000003</v>
      </c>
      <c r="T40" s="53">
        <v>39630</v>
      </c>
      <c r="U40" s="60">
        <v>0.6875</v>
      </c>
      <c r="V40" s="55">
        <f t="shared" si="2"/>
        <v>0.64414492499999998</v>
      </c>
    </row>
    <row r="41" spans="1:22" x14ac:dyDescent="0.25">
      <c r="A41" s="53">
        <v>39722</v>
      </c>
      <c r="B41" s="60">
        <v>0.45454549999999999</v>
      </c>
      <c r="C41" s="55">
        <f t="shared" si="0"/>
        <v>0.93181818750000001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P41" s="53">
        <v>39722</v>
      </c>
      <c r="Q41" s="60">
        <v>1</v>
      </c>
      <c r="R41" s="55">
        <f t="shared" si="1"/>
        <v>0.86363634999999994</v>
      </c>
      <c r="T41" s="53">
        <v>39722</v>
      </c>
      <c r="U41" s="60">
        <v>0.3125</v>
      </c>
      <c r="V41" s="55">
        <f t="shared" si="2"/>
        <v>0.58705357499999999</v>
      </c>
    </row>
    <row r="42" spans="1:22" x14ac:dyDescent="0.25">
      <c r="A42" s="53">
        <v>39814</v>
      </c>
      <c r="B42" s="60">
        <v>0.90909090000000004</v>
      </c>
      <c r="C42" s="55">
        <f t="shared" si="0"/>
        <v>0.92045454999999998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P42" s="53">
        <v>39814</v>
      </c>
      <c r="Q42" s="60">
        <v>1</v>
      </c>
      <c r="R42" s="55">
        <f t="shared" si="1"/>
        <v>0.86363634999999994</v>
      </c>
      <c r="T42" s="53">
        <v>39814</v>
      </c>
      <c r="U42" s="60">
        <v>0.58823530000000002</v>
      </c>
      <c r="V42" s="55">
        <f t="shared" si="2"/>
        <v>0.56236869999999994</v>
      </c>
    </row>
    <row r="43" spans="1:22" x14ac:dyDescent="0.25">
      <c r="A43" s="53">
        <v>39904</v>
      </c>
      <c r="B43" s="60">
        <v>1</v>
      </c>
      <c r="C43" s="55">
        <f t="shared" si="0"/>
        <v>0.92045454999999998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P43" s="53">
        <v>39904</v>
      </c>
      <c r="Q43" s="60">
        <v>0.81818179999999996</v>
      </c>
      <c r="R43" s="55">
        <f t="shared" si="1"/>
        <v>0.87499998749999996</v>
      </c>
      <c r="T43" s="53">
        <v>39904</v>
      </c>
      <c r="U43" s="60">
        <v>0.52941179999999999</v>
      </c>
      <c r="V43" s="55">
        <f t="shared" si="2"/>
        <v>0.55711659999999996</v>
      </c>
    </row>
    <row r="44" spans="1:22" x14ac:dyDescent="0.25">
      <c r="A44" s="53">
        <v>39995</v>
      </c>
      <c r="B44" s="60">
        <v>1</v>
      </c>
      <c r="C44" s="55">
        <f t="shared" si="0"/>
        <v>0.92045454999999998</v>
      </c>
      <c r="P44" s="53">
        <v>39995</v>
      </c>
      <c r="Q44" s="60">
        <v>0.81818179999999996</v>
      </c>
      <c r="R44" s="55">
        <f t="shared" si="1"/>
        <v>0.88636362499999988</v>
      </c>
      <c r="T44" s="53">
        <v>39995</v>
      </c>
      <c r="U44" s="60">
        <v>0.52941179999999999</v>
      </c>
      <c r="V44" s="55">
        <f t="shared" si="2"/>
        <v>0.55186449999999998</v>
      </c>
    </row>
    <row r="45" spans="1:22" x14ac:dyDescent="0.25">
      <c r="A45" s="53">
        <v>40087</v>
      </c>
      <c r="B45" s="60">
        <v>1</v>
      </c>
      <c r="C45" s="55">
        <f t="shared" si="0"/>
        <v>0.92045454999999998</v>
      </c>
      <c r="P45" s="53">
        <v>40087</v>
      </c>
      <c r="Q45" s="60">
        <v>0.81818179999999996</v>
      </c>
      <c r="R45" s="55">
        <f t="shared" si="1"/>
        <v>0.88636362499999988</v>
      </c>
      <c r="T45" s="53">
        <v>40087</v>
      </c>
      <c r="U45" s="60">
        <v>0.52941179999999999</v>
      </c>
      <c r="V45" s="55">
        <f t="shared" si="2"/>
        <v>0.53768383750000004</v>
      </c>
    </row>
    <row r="46" spans="1:22" x14ac:dyDescent="0.25">
      <c r="A46" s="53">
        <v>40179</v>
      </c>
      <c r="B46" s="60">
        <v>0.90909090000000004</v>
      </c>
      <c r="C46" s="55">
        <f t="shared" si="0"/>
        <v>0.90909091249999996</v>
      </c>
      <c r="P46" s="53">
        <v>40179</v>
      </c>
      <c r="Q46" s="60">
        <v>0.81818179999999996</v>
      </c>
      <c r="R46" s="55">
        <f t="shared" si="1"/>
        <v>0.89772726249999979</v>
      </c>
      <c r="T46" s="53">
        <v>40179</v>
      </c>
      <c r="U46" s="60">
        <v>0.47058820000000001</v>
      </c>
      <c r="V46" s="55">
        <f t="shared" si="2"/>
        <v>0.53400736250000003</v>
      </c>
    </row>
    <row r="47" spans="1:22" x14ac:dyDescent="0.25">
      <c r="A47" s="53">
        <v>40269</v>
      </c>
      <c r="B47" s="60">
        <v>0.72727269999999999</v>
      </c>
      <c r="C47" s="55">
        <f t="shared" si="0"/>
        <v>0.875</v>
      </c>
      <c r="P47" s="53">
        <v>40269</v>
      </c>
      <c r="Q47" s="60">
        <v>1</v>
      </c>
      <c r="R47" s="55">
        <f t="shared" si="1"/>
        <v>0.90909089999999992</v>
      </c>
      <c r="T47" s="53">
        <v>40269</v>
      </c>
      <c r="U47" s="60">
        <v>0.47058820000000001</v>
      </c>
      <c r="V47" s="55">
        <f t="shared" si="2"/>
        <v>0.51470588750000001</v>
      </c>
    </row>
    <row r="48" spans="1:22" x14ac:dyDescent="0.25">
      <c r="A48" s="53">
        <v>40360</v>
      </c>
      <c r="B48" s="60">
        <v>0.63636360000000003</v>
      </c>
      <c r="C48" s="55">
        <f t="shared" si="0"/>
        <v>0.82954545000000002</v>
      </c>
      <c r="P48" s="53">
        <v>40360</v>
      </c>
      <c r="Q48" s="60">
        <v>0.81818179999999996</v>
      </c>
      <c r="R48" s="55">
        <f t="shared" si="1"/>
        <v>0.88636362499999988</v>
      </c>
      <c r="T48" s="53">
        <v>40360</v>
      </c>
      <c r="U48" s="60">
        <v>0.29411769999999998</v>
      </c>
      <c r="V48" s="55">
        <f t="shared" si="2"/>
        <v>0.46553310000000003</v>
      </c>
    </row>
    <row r="49" spans="1:22" x14ac:dyDescent="0.25">
      <c r="A49" s="53">
        <v>40452</v>
      </c>
      <c r="B49" s="60">
        <v>0.63636360000000003</v>
      </c>
      <c r="C49" s="55">
        <f t="shared" si="0"/>
        <v>0.85227271250000003</v>
      </c>
      <c r="P49" s="53">
        <v>40452</v>
      </c>
      <c r="Q49" s="60">
        <v>0.90909090000000004</v>
      </c>
      <c r="R49" s="55">
        <f t="shared" si="1"/>
        <v>0.87499998749999996</v>
      </c>
      <c r="T49" s="53">
        <v>40452</v>
      </c>
      <c r="U49" s="60">
        <v>0.41176469999999998</v>
      </c>
      <c r="V49" s="55">
        <f t="shared" si="2"/>
        <v>0.47794118750000003</v>
      </c>
    </row>
    <row r="50" spans="1:22" x14ac:dyDescent="0.25">
      <c r="A50" s="53">
        <v>40544</v>
      </c>
      <c r="B50" s="60">
        <v>1</v>
      </c>
      <c r="C50" s="55">
        <f t="shared" si="0"/>
        <v>0.86363635000000005</v>
      </c>
      <c r="P50" s="53">
        <v>40544</v>
      </c>
      <c r="Q50" s="60">
        <v>0.81818179999999996</v>
      </c>
      <c r="R50" s="55">
        <f t="shared" si="1"/>
        <v>0.85227271249999992</v>
      </c>
      <c r="T50" s="53">
        <v>40544</v>
      </c>
      <c r="U50" s="60">
        <v>0.5</v>
      </c>
      <c r="V50" s="55">
        <f t="shared" si="2"/>
        <v>0.46691177499999997</v>
      </c>
    </row>
    <row r="51" spans="1:22" x14ac:dyDescent="0.25">
      <c r="A51" s="53">
        <v>40634</v>
      </c>
      <c r="B51" s="60">
        <v>1</v>
      </c>
      <c r="C51" s="55">
        <f t="shared" si="0"/>
        <v>0.86363634999999994</v>
      </c>
      <c r="P51" s="53">
        <v>40634</v>
      </c>
      <c r="Q51" s="60">
        <v>0.72727269999999999</v>
      </c>
      <c r="R51" s="55">
        <f t="shared" si="1"/>
        <v>0.84090907499999989</v>
      </c>
      <c r="T51" s="53">
        <v>40634</v>
      </c>
      <c r="U51" s="60">
        <v>0.44444440000000002</v>
      </c>
      <c r="V51" s="55">
        <f t="shared" si="2"/>
        <v>0.45629085000000003</v>
      </c>
    </row>
    <row r="52" spans="1:22" x14ac:dyDescent="0.25">
      <c r="A52" s="53">
        <v>40725</v>
      </c>
      <c r="B52" s="60">
        <v>1</v>
      </c>
      <c r="C52" s="55">
        <f t="shared" si="0"/>
        <v>0.86363635000000005</v>
      </c>
      <c r="P52" s="53">
        <v>40725</v>
      </c>
      <c r="Q52" s="60">
        <v>0.54545460000000001</v>
      </c>
      <c r="R52" s="55">
        <f t="shared" si="1"/>
        <v>0.80681817500000008</v>
      </c>
      <c r="T52" s="53">
        <v>40725</v>
      </c>
      <c r="U52" s="60">
        <v>0.3333333</v>
      </c>
      <c r="V52" s="55">
        <f t="shared" si="2"/>
        <v>0.43178103750000002</v>
      </c>
    </row>
    <row r="53" spans="1:22" x14ac:dyDescent="0.25">
      <c r="A53" s="53">
        <v>40817</v>
      </c>
      <c r="B53" s="60">
        <v>0.90909090000000004</v>
      </c>
      <c r="C53" s="55">
        <f t="shared" si="0"/>
        <v>0.85227271250000003</v>
      </c>
      <c r="P53" s="53">
        <v>40817</v>
      </c>
      <c r="Q53" s="60">
        <v>0.72727269999999999</v>
      </c>
      <c r="R53" s="55">
        <f t="shared" si="1"/>
        <v>0.79545453750000006</v>
      </c>
      <c r="T53" s="53">
        <v>40817</v>
      </c>
      <c r="U53" s="60">
        <v>0.38888889999999998</v>
      </c>
      <c r="V53" s="55">
        <f t="shared" si="2"/>
        <v>0.41421567500000001</v>
      </c>
    </row>
    <row r="54" spans="1:22" x14ac:dyDescent="0.25">
      <c r="A54" s="53">
        <v>40909</v>
      </c>
      <c r="B54" s="60">
        <v>0.63636360000000003</v>
      </c>
      <c r="C54" s="55">
        <f t="shared" si="0"/>
        <v>0.81818180000000007</v>
      </c>
      <c r="P54" s="53">
        <v>40909</v>
      </c>
      <c r="Q54" s="60">
        <v>0.81818179999999996</v>
      </c>
      <c r="R54" s="55">
        <f t="shared" si="1"/>
        <v>0.79545453750000006</v>
      </c>
      <c r="T54" s="53">
        <v>40909</v>
      </c>
      <c r="U54" s="60">
        <v>0.27777780000000002</v>
      </c>
      <c r="V54" s="55">
        <f t="shared" si="2"/>
        <v>0.39011437500000001</v>
      </c>
    </row>
    <row r="55" spans="1:22" x14ac:dyDescent="0.25">
      <c r="A55" s="53">
        <v>41000</v>
      </c>
      <c r="B55" s="60">
        <v>0.54545460000000001</v>
      </c>
      <c r="C55" s="55">
        <f t="shared" si="0"/>
        <v>0.79545453750000006</v>
      </c>
      <c r="P55" s="53">
        <v>41000</v>
      </c>
      <c r="Q55" s="60">
        <v>0.90909090000000004</v>
      </c>
      <c r="R55" s="55">
        <f t="shared" si="1"/>
        <v>0.78409089999999992</v>
      </c>
      <c r="T55" s="53">
        <v>41000</v>
      </c>
      <c r="U55" s="60">
        <v>0.3333333</v>
      </c>
      <c r="V55" s="55">
        <f t="shared" si="2"/>
        <v>0.37295751250000003</v>
      </c>
    </row>
    <row r="56" spans="1:22" x14ac:dyDescent="0.25">
      <c r="A56" s="53">
        <v>41091</v>
      </c>
      <c r="B56" s="60">
        <v>0.72727269999999999</v>
      </c>
      <c r="C56" s="55">
        <f t="shared" si="0"/>
        <v>0.80681817500000008</v>
      </c>
      <c r="P56" s="53">
        <v>41091</v>
      </c>
      <c r="Q56" s="60">
        <v>1</v>
      </c>
      <c r="R56" s="55">
        <f t="shared" si="1"/>
        <v>0.80681817499999997</v>
      </c>
      <c r="T56" s="53">
        <v>41091</v>
      </c>
      <c r="U56" s="60">
        <v>0.44444440000000002</v>
      </c>
      <c r="V56" s="55">
        <f t="shared" si="2"/>
        <v>0.39174835000000002</v>
      </c>
    </row>
    <row r="57" spans="1:22" x14ac:dyDescent="0.25">
      <c r="A57" s="53">
        <v>41183</v>
      </c>
      <c r="B57" s="60">
        <v>0.90909090000000004</v>
      </c>
      <c r="C57" s="55">
        <f t="shared" si="0"/>
        <v>0.84090908750000004</v>
      </c>
      <c r="P57" s="53">
        <v>41183</v>
      </c>
      <c r="Q57" s="60">
        <v>0.90909090000000004</v>
      </c>
      <c r="R57" s="55">
        <f t="shared" si="1"/>
        <v>0.80681817499999997</v>
      </c>
      <c r="T57" s="53">
        <v>41183</v>
      </c>
      <c r="U57" s="60">
        <v>0.5</v>
      </c>
      <c r="V57" s="55">
        <f t="shared" si="2"/>
        <v>0.40277776250000003</v>
      </c>
    </row>
    <row r="58" spans="1:22" x14ac:dyDescent="0.25">
      <c r="A58" s="53">
        <v>41275</v>
      </c>
      <c r="B58" s="60">
        <v>1</v>
      </c>
      <c r="C58" s="55">
        <f t="shared" si="0"/>
        <v>0.84090908750000004</v>
      </c>
      <c r="P58" s="53">
        <v>41275</v>
      </c>
      <c r="Q58" s="60">
        <v>0.81818179999999996</v>
      </c>
      <c r="R58" s="55">
        <f t="shared" si="1"/>
        <v>0.80681817499999997</v>
      </c>
      <c r="T58" s="53">
        <v>41275</v>
      </c>
      <c r="U58" s="60">
        <v>0.5</v>
      </c>
      <c r="V58" s="55">
        <f t="shared" si="2"/>
        <v>0.40277776250000003</v>
      </c>
    </row>
    <row r="59" spans="1:22" x14ac:dyDescent="0.25">
      <c r="A59" s="53">
        <v>41365</v>
      </c>
      <c r="B59" s="60">
        <v>0.81818179999999996</v>
      </c>
      <c r="C59" s="55">
        <f t="shared" si="0"/>
        <v>0.81818181249999999</v>
      </c>
      <c r="P59" s="53">
        <v>41365</v>
      </c>
      <c r="Q59" s="60">
        <v>0.81818179999999996</v>
      </c>
      <c r="R59" s="55">
        <f t="shared" si="1"/>
        <v>0.81818181249999988</v>
      </c>
      <c r="T59" s="53">
        <v>41365</v>
      </c>
      <c r="U59" s="60">
        <v>0.38888889999999998</v>
      </c>
      <c r="V59" s="55">
        <f t="shared" si="2"/>
        <v>0.39583332500000001</v>
      </c>
    </row>
    <row r="60" spans="1:22" x14ac:dyDescent="0.25">
      <c r="A60" s="53">
        <v>41456</v>
      </c>
      <c r="B60" s="60">
        <v>0.81818179999999996</v>
      </c>
      <c r="C60" s="55">
        <f t="shared" si="0"/>
        <v>0.79545453749999995</v>
      </c>
      <c r="P60" s="53">
        <v>41456</v>
      </c>
      <c r="Q60" s="60">
        <v>0.72727269999999999</v>
      </c>
      <c r="R60" s="55">
        <f t="shared" si="1"/>
        <v>0.84090907499999989</v>
      </c>
      <c r="T60" s="53">
        <v>41456</v>
      </c>
      <c r="U60" s="60">
        <v>0.3333333</v>
      </c>
      <c r="V60" s="55">
        <f t="shared" si="2"/>
        <v>0.39583332500000001</v>
      </c>
    </row>
    <row r="61" spans="1:22" x14ac:dyDescent="0.25">
      <c r="A61" s="53">
        <v>41548</v>
      </c>
      <c r="B61" s="60">
        <v>0.90909090000000004</v>
      </c>
      <c r="C61" s="55">
        <f t="shared" si="0"/>
        <v>0.79545453749999984</v>
      </c>
      <c r="D61" s="99" t="s">
        <v>274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P61" s="53">
        <v>41548</v>
      </c>
      <c r="Q61" s="60">
        <v>0.63636360000000003</v>
      </c>
      <c r="R61" s="55">
        <f t="shared" si="1"/>
        <v>0.82954543749999998</v>
      </c>
      <c r="T61" s="53">
        <v>41548</v>
      </c>
      <c r="U61" s="60">
        <v>0.38888889999999998</v>
      </c>
      <c r="V61" s="55">
        <f t="shared" si="2"/>
        <v>0.39583332500000001</v>
      </c>
    </row>
    <row r="62" spans="1:22" x14ac:dyDescent="0.25">
      <c r="A62" s="53">
        <v>41640</v>
      </c>
      <c r="B62" s="60">
        <v>0.81818179999999996</v>
      </c>
      <c r="C62" s="55">
        <f t="shared" si="0"/>
        <v>0.81818181249999988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P62" s="53">
        <v>41640</v>
      </c>
      <c r="Q62" s="60">
        <v>0.45454549999999999</v>
      </c>
      <c r="R62" s="55">
        <f t="shared" si="1"/>
        <v>0.78409090000000004</v>
      </c>
      <c r="T62" s="53">
        <v>41640</v>
      </c>
      <c r="U62" s="60">
        <v>0.1578947</v>
      </c>
      <c r="V62" s="55">
        <f t="shared" si="2"/>
        <v>0.38084793750000001</v>
      </c>
    </row>
    <row r="63" spans="1:22" x14ac:dyDescent="0.25">
      <c r="A63" s="53">
        <v>41730</v>
      </c>
      <c r="B63" s="60">
        <v>1</v>
      </c>
      <c r="C63" s="55">
        <f t="shared" si="0"/>
        <v>0.87499998749999996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P63" s="53">
        <v>41730</v>
      </c>
      <c r="Q63" s="60">
        <v>0.63636360000000003</v>
      </c>
      <c r="R63" s="55">
        <f t="shared" si="1"/>
        <v>0.74999998750000008</v>
      </c>
      <c r="T63" s="53">
        <v>41730</v>
      </c>
      <c r="U63" s="60">
        <v>0.368421</v>
      </c>
      <c r="V63" s="55">
        <f t="shared" si="2"/>
        <v>0.38523390000000002</v>
      </c>
    </row>
    <row r="64" spans="1:22" x14ac:dyDescent="0.25">
      <c r="A64" s="53">
        <v>41821</v>
      </c>
      <c r="B64" s="60">
        <v>0.90909090000000004</v>
      </c>
      <c r="C64" s="55">
        <f t="shared" si="0"/>
        <v>0.8977272624999999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P64" s="53">
        <v>41821</v>
      </c>
      <c r="Q64" s="60">
        <v>0.63636360000000003</v>
      </c>
      <c r="R64" s="55">
        <f t="shared" si="1"/>
        <v>0.70454543749999998</v>
      </c>
      <c r="T64" s="53">
        <v>41821</v>
      </c>
      <c r="U64" s="60">
        <v>0.3157895</v>
      </c>
      <c r="V64" s="55">
        <f t="shared" si="2"/>
        <v>0.36915203750000003</v>
      </c>
    </row>
    <row r="65" spans="1:22" x14ac:dyDescent="0.25">
      <c r="A65" s="53">
        <v>41913</v>
      </c>
      <c r="B65" s="60">
        <v>0.81818179999999996</v>
      </c>
      <c r="C65" s="55">
        <f t="shared" si="0"/>
        <v>0.88636362499999988</v>
      </c>
      <c r="P65" s="53">
        <v>41913</v>
      </c>
      <c r="Q65" s="60">
        <v>0.54545460000000001</v>
      </c>
      <c r="R65" s="55">
        <f t="shared" si="1"/>
        <v>0.65909090000000004</v>
      </c>
      <c r="T65" s="53">
        <v>41913</v>
      </c>
      <c r="U65" s="60">
        <v>0.2105263</v>
      </c>
      <c r="V65" s="55">
        <f t="shared" si="2"/>
        <v>0.33296782500000005</v>
      </c>
    </row>
    <row r="66" spans="1:22" x14ac:dyDescent="0.25">
      <c r="A66" s="53">
        <v>42005</v>
      </c>
      <c r="B66" s="60">
        <v>0.81818179999999996</v>
      </c>
      <c r="C66" s="55">
        <f t="shared" si="0"/>
        <v>0.86363634999999983</v>
      </c>
      <c r="P66" s="53">
        <v>42005</v>
      </c>
      <c r="Q66" s="60">
        <v>0.72727269999999999</v>
      </c>
      <c r="R66" s="55">
        <f t="shared" si="1"/>
        <v>0.64772726250000012</v>
      </c>
      <c r="T66" s="53">
        <v>42005</v>
      </c>
      <c r="U66" s="60">
        <v>0.3</v>
      </c>
      <c r="V66" s="55">
        <f t="shared" si="2"/>
        <v>0.30796782499999997</v>
      </c>
    </row>
    <row r="67" spans="1:22" x14ac:dyDescent="0.25">
      <c r="A67" s="53">
        <v>42095</v>
      </c>
      <c r="B67" s="60">
        <v>0.72727269999999999</v>
      </c>
      <c r="C67" s="55">
        <f t="shared" si="0"/>
        <v>0.85227271249999992</v>
      </c>
      <c r="P67" s="53">
        <v>42095</v>
      </c>
      <c r="Q67" s="60">
        <v>0.63636360000000003</v>
      </c>
      <c r="R67" s="55">
        <f t="shared" si="1"/>
        <v>0.62499998750000008</v>
      </c>
      <c r="T67" s="53">
        <v>42095</v>
      </c>
      <c r="U67" s="60">
        <v>0.3</v>
      </c>
      <c r="V67" s="55">
        <f t="shared" si="2"/>
        <v>0.29685671249999995</v>
      </c>
    </row>
    <row r="68" spans="1:22" x14ac:dyDescent="0.25">
      <c r="A68" s="53">
        <v>42186</v>
      </c>
      <c r="B68" s="60">
        <v>0.81818179999999996</v>
      </c>
      <c r="C68" s="55">
        <f t="shared" si="0"/>
        <v>0.85227271249999992</v>
      </c>
      <c r="P68" s="53">
        <v>42186</v>
      </c>
      <c r="Q68" s="60">
        <v>0.63636360000000003</v>
      </c>
      <c r="R68" s="55">
        <f t="shared" si="1"/>
        <v>0.61363634999999994</v>
      </c>
      <c r="T68" s="53">
        <v>42186</v>
      </c>
      <c r="U68" s="60">
        <v>0.3</v>
      </c>
      <c r="V68" s="55">
        <f t="shared" si="2"/>
        <v>0.29269004999999998</v>
      </c>
    </row>
    <row r="69" spans="1:22" x14ac:dyDescent="0.25">
      <c r="A69" s="53">
        <v>42278</v>
      </c>
      <c r="B69" s="60">
        <v>0.63636360000000003</v>
      </c>
      <c r="C69" s="55">
        <f t="shared" si="0"/>
        <v>0.81818180000000007</v>
      </c>
      <c r="P69" s="53">
        <v>42278</v>
      </c>
      <c r="Q69" s="60">
        <v>0.54545460000000001</v>
      </c>
      <c r="R69" s="55">
        <f t="shared" si="1"/>
        <v>0.60227272499999995</v>
      </c>
      <c r="T69" s="53">
        <v>42278</v>
      </c>
      <c r="U69" s="60">
        <v>0.15</v>
      </c>
      <c r="V69" s="55">
        <f t="shared" si="2"/>
        <v>0.26282893750000003</v>
      </c>
    </row>
    <row r="70" spans="1:22" x14ac:dyDescent="0.25">
      <c r="A70" s="53">
        <v>42370</v>
      </c>
      <c r="B70" s="60">
        <v>0.27272730000000001</v>
      </c>
      <c r="C70" s="55">
        <f t="shared" si="0"/>
        <v>0.74999998749999996</v>
      </c>
      <c r="P70" s="53">
        <v>42370</v>
      </c>
      <c r="Q70" s="60">
        <v>0.72727269999999999</v>
      </c>
      <c r="R70" s="55">
        <f t="shared" si="1"/>
        <v>0.6363636250000001</v>
      </c>
      <c r="T70" s="53">
        <v>42370</v>
      </c>
      <c r="U70" s="60">
        <v>0.1</v>
      </c>
      <c r="V70" s="55">
        <f t="shared" si="2"/>
        <v>0.25559209999999999</v>
      </c>
    </row>
    <row r="71" spans="1:22" x14ac:dyDescent="0.25">
      <c r="A71" s="53">
        <v>42461</v>
      </c>
      <c r="B71" s="60">
        <v>0.54545460000000001</v>
      </c>
      <c r="C71" s="55">
        <f t="shared" si="0"/>
        <v>0.69318181249999999</v>
      </c>
      <c r="P71" s="53">
        <v>42461</v>
      </c>
      <c r="Q71" s="60">
        <v>0.63636360000000003</v>
      </c>
      <c r="R71" s="55">
        <f t="shared" si="1"/>
        <v>0.6363636250000001</v>
      </c>
      <c r="T71" s="53">
        <v>42461</v>
      </c>
      <c r="U71" s="60">
        <v>0.25</v>
      </c>
      <c r="V71" s="55">
        <f t="shared" si="2"/>
        <v>0.240789475</v>
      </c>
    </row>
    <row r="72" spans="1:22" x14ac:dyDescent="0.25">
      <c r="A72" s="53">
        <v>42552</v>
      </c>
      <c r="B72" s="60">
        <v>0.54545460000000001</v>
      </c>
      <c r="C72" s="55">
        <f t="shared" si="0"/>
        <v>0.64772727500000005</v>
      </c>
      <c r="P72" s="53">
        <v>42552</v>
      </c>
      <c r="Q72" s="60">
        <v>0.45454549999999999</v>
      </c>
      <c r="R72" s="55">
        <f t="shared" si="1"/>
        <v>0.61363636249999998</v>
      </c>
      <c r="T72" s="53">
        <v>42552</v>
      </c>
      <c r="U72" s="60">
        <v>0.15</v>
      </c>
      <c r="V72" s="55">
        <f t="shared" si="2"/>
        <v>0.2200657875</v>
      </c>
    </row>
    <row r="73" spans="1:22" x14ac:dyDescent="0.25">
      <c r="A73" s="53">
        <v>42644</v>
      </c>
      <c r="B73" s="60">
        <v>0.54545460000000001</v>
      </c>
      <c r="C73" s="55">
        <f t="shared" si="0"/>
        <v>0.61363637500000012</v>
      </c>
      <c r="P73" s="53">
        <v>42644</v>
      </c>
      <c r="Q73" s="60">
        <v>0.63636360000000003</v>
      </c>
      <c r="R73" s="55">
        <f t="shared" si="1"/>
        <v>0.62499998749999996</v>
      </c>
      <c r="T73" s="53">
        <v>42644</v>
      </c>
      <c r="U73" s="60">
        <v>0.25</v>
      </c>
      <c r="V73" s="55">
        <f t="shared" si="2"/>
        <v>0.22499999999999998</v>
      </c>
    </row>
    <row r="74" spans="1:22" x14ac:dyDescent="0.25">
      <c r="A74" s="53">
        <v>42736</v>
      </c>
      <c r="B74" s="60">
        <v>0.72727269999999999</v>
      </c>
      <c r="C74" s="55">
        <f t="shared" ref="C74:C79" si="3">AVERAGE(B67:B74)</f>
        <v>0.6022727375000001</v>
      </c>
      <c r="P74" s="53">
        <v>42736</v>
      </c>
      <c r="Q74" s="60">
        <v>0.72727269999999999</v>
      </c>
      <c r="R74" s="55">
        <f t="shared" ref="R74:R79" si="4">AVERAGE(Q67:Q74)</f>
        <v>0.62499998750000008</v>
      </c>
      <c r="T74" s="53">
        <v>42736</v>
      </c>
      <c r="U74" s="60">
        <v>0.35</v>
      </c>
      <c r="V74" s="55">
        <f t="shared" ref="V74:V79" si="5">AVERAGE(U67:U74)</f>
        <v>0.23125000000000001</v>
      </c>
    </row>
    <row r="75" spans="1:22" x14ac:dyDescent="0.25">
      <c r="A75" s="53">
        <v>42826</v>
      </c>
      <c r="B75" s="60">
        <v>0.81818179999999996</v>
      </c>
      <c r="C75" s="55">
        <f t="shared" si="3"/>
        <v>0.61363637500000001</v>
      </c>
      <c r="P75" s="53">
        <v>42826</v>
      </c>
      <c r="Q75" s="60">
        <v>0.81818179999999996</v>
      </c>
      <c r="R75" s="55">
        <f t="shared" si="4"/>
        <v>0.64772726250000001</v>
      </c>
      <c r="T75" s="53">
        <v>42826</v>
      </c>
      <c r="U75" s="60">
        <v>0.4</v>
      </c>
      <c r="V75" s="55">
        <f t="shared" si="5"/>
        <v>0.24374999999999997</v>
      </c>
    </row>
    <row r="76" spans="1:22" x14ac:dyDescent="0.25">
      <c r="A76" s="53">
        <v>42917</v>
      </c>
      <c r="B76" s="60">
        <v>0.90909090000000004</v>
      </c>
      <c r="C76" s="55">
        <f t="shared" si="3"/>
        <v>0.62500001250000004</v>
      </c>
      <c r="P76" s="53">
        <v>42917</v>
      </c>
      <c r="Q76" s="60">
        <v>0.72727269999999999</v>
      </c>
      <c r="R76" s="55">
        <f t="shared" si="4"/>
        <v>0.65909090000000004</v>
      </c>
      <c r="T76" s="53">
        <v>42917</v>
      </c>
      <c r="U76" s="60">
        <v>0.35</v>
      </c>
      <c r="V76" s="55">
        <f t="shared" si="5"/>
        <v>0.25</v>
      </c>
    </row>
    <row r="77" spans="1:22" x14ac:dyDescent="0.25">
      <c r="A77" s="53">
        <v>43009</v>
      </c>
      <c r="B77" s="60">
        <v>0.90909090000000004</v>
      </c>
      <c r="C77" s="55">
        <f t="shared" si="3"/>
        <v>0.65909092499999999</v>
      </c>
      <c r="P77" s="53">
        <v>43009</v>
      </c>
      <c r="Q77" s="60">
        <v>1</v>
      </c>
      <c r="R77" s="55">
        <f t="shared" si="4"/>
        <v>0.71590907500000001</v>
      </c>
      <c r="T77" s="53">
        <v>43009</v>
      </c>
      <c r="U77" s="60">
        <v>0.5</v>
      </c>
      <c r="V77" s="55">
        <f t="shared" si="5"/>
        <v>0.29375000000000001</v>
      </c>
    </row>
    <row r="78" spans="1:22" x14ac:dyDescent="0.25">
      <c r="A78" s="53">
        <v>43101</v>
      </c>
      <c r="B78" s="60">
        <v>0.90909090000000004</v>
      </c>
      <c r="C78" s="55">
        <f t="shared" si="3"/>
        <v>0.73863637500000001</v>
      </c>
      <c r="P78" s="53">
        <v>43101</v>
      </c>
      <c r="Q78" s="60">
        <v>0.63636360000000003</v>
      </c>
      <c r="R78" s="55">
        <f t="shared" si="4"/>
        <v>0.70454543749999998</v>
      </c>
      <c r="T78" s="53">
        <v>43101</v>
      </c>
      <c r="U78" s="60">
        <v>0.3</v>
      </c>
      <c r="V78" s="55">
        <f t="shared" si="5"/>
        <v>0.31874999999999998</v>
      </c>
    </row>
    <row r="79" spans="1:22" x14ac:dyDescent="0.25">
      <c r="A79" s="53">
        <v>43191</v>
      </c>
      <c r="B79" s="60">
        <v>0.90909090000000004</v>
      </c>
      <c r="C79" s="55">
        <f t="shared" si="3"/>
        <v>0.78409091249999996</v>
      </c>
      <c r="P79" s="53">
        <v>43191</v>
      </c>
      <c r="Q79" s="60">
        <v>0.72727269999999999</v>
      </c>
      <c r="R79" s="55">
        <f t="shared" si="4"/>
        <v>0.71590907500000001</v>
      </c>
      <c r="T79" s="53">
        <v>43191</v>
      </c>
      <c r="U79" s="60">
        <v>0.35</v>
      </c>
      <c r="V79" s="55">
        <f t="shared" si="5"/>
        <v>0.33124999999999999</v>
      </c>
    </row>
  </sheetData>
  <mergeCells count="3">
    <mergeCell ref="D18:N21"/>
    <mergeCell ref="D40:N43"/>
    <mergeCell ref="D61:N64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zoomScale="70" zoomScaleNormal="70" workbookViewId="0"/>
  </sheetViews>
  <sheetFormatPr baseColWidth="10" defaultRowHeight="15" x14ac:dyDescent="0.25"/>
  <cols>
    <col min="2" max="2" width="19.85546875" customWidth="1"/>
    <col min="29" max="29" width="15.85546875" customWidth="1"/>
    <col min="33" max="33" width="16" customWidth="1"/>
    <col min="37" max="37" width="16.28515625" customWidth="1"/>
    <col min="41" max="41" width="15.42578125" customWidth="1"/>
    <col min="42" max="43" width="12" customWidth="1"/>
    <col min="45" max="45" width="15" customWidth="1"/>
  </cols>
  <sheetData>
    <row r="1" spans="1:46" x14ac:dyDescent="0.25">
      <c r="A1" t="s">
        <v>275</v>
      </c>
    </row>
    <row r="2" spans="1:46" ht="30" x14ac:dyDescent="0.25">
      <c r="A2" t="s">
        <v>387</v>
      </c>
      <c r="B2" s="58" t="s">
        <v>263</v>
      </c>
      <c r="AB2" t="s">
        <v>387</v>
      </c>
      <c r="AC2" s="58" t="s">
        <v>264</v>
      </c>
      <c r="AF2" t="s">
        <v>387</v>
      </c>
      <c r="AG2" s="58" t="s">
        <v>273</v>
      </c>
      <c r="AJ2" t="s">
        <v>388</v>
      </c>
      <c r="AK2" s="58" t="s">
        <v>263</v>
      </c>
      <c r="AN2" t="s">
        <v>388</v>
      </c>
      <c r="AO2" s="58" t="s">
        <v>264</v>
      </c>
      <c r="AR2" t="s">
        <v>388</v>
      </c>
      <c r="AS2" s="58" t="s">
        <v>273</v>
      </c>
    </row>
    <row r="3" spans="1:46" x14ac:dyDescent="0.25">
      <c r="AB3" s="53">
        <v>34700</v>
      </c>
      <c r="AC3" s="60"/>
      <c r="AF3" s="53">
        <v>34700</v>
      </c>
      <c r="AJ3" s="53">
        <v>34700</v>
      </c>
      <c r="AK3" s="60">
        <v>0.44444440000000002</v>
      </c>
      <c r="AL3" s="60"/>
      <c r="AM3" s="60"/>
      <c r="AN3" s="53">
        <v>34700</v>
      </c>
      <c r="AR3" s="53">
        <v>34700</v>
      </c>
      <c r="AS3" s="60"/>
    </row>
    <row r="4" spans="1:46" x14ac:dyDescent="0.25">
      <c r="A4" s="53">
        <v>34700</v>
      </c>
      <c r="B4" s="60">
        <v>0</v>
      </c>
      <c r="AB4" s="53">
        <v>34790</v>
      </c>
      <c r="AC4" s="60">
        <v>0.66666669999999995</v>
      </c>
      <c r="AF4" s="53">
        <v>34790</v>
      </c>
      <c r="AG4" s="60">
        <v>0</v>
      </c>
      <c r="AJ4" s="53">
        <v>34790</v>
      </c>
      <c r="AK4" s="60">
        <v>0.3333333</v>
      </c>
      <c r="AL4" s="60"/>
      <c r="AM4" s="60"/>
      <c r="AN4" s="53">
        <v>34790</v>
      </c>
      <c r="AO4" s="60">
        <v>0.3333333</v>
      </c>
      <c r="AP4" s="60"/>
      <c r="AQ4" s="60"/>
      <c r="AR4" s="53">
        <v>34790</v>
      </c>
      <c r="AS4" s="60">
        <v>0.1111111</v>
      </c>
    </row>
    <row r="5" spans="1:46" x14ac:dyDescent="0.25">
      <c r="A5" s="53">
        <v>34790</v>
      </c>
      <c r="B5" s="60">
        <v>0</v>
      </c>
      <c r="AB5" s="53">
        <v>34881</v>
      </c>
      <c r="AC5" s="60">
        <v>0.77777779999999996</v>
      </c>
      <c r="AF5" s="53">
        <v>34881</v>
      </c>
      <c r="AG5" s="60">
        <v>0.22222220000000001</v>
      </c>
      <c r="AJ5" s="53">
        <v>34881</v>
      </c>
      <c r="AK5" s="60">
        <v>0.3333333</v>
      </c>
      <c r="AL5" s="60"/>
      <c r="AM5" s="60"/>
      <c r="AN5" s="53">
        <v>34881</v>
      </c>
      <c r="AO5" s="60">
        <v>0.44444440000000002</v>
      </c>
      <c r="AP5" s="60"/>
      <c r="AQ5" s="60"/>
      <c r="AR5" s="53">
        <v>34881</v>
      </c>
      <c r="AS5" s="60">
        <v>0.22222220000000001</v>
      </c>
    </row>
    <row r="6" spans="1:46" x14ac:dyDescent="0.25">
      <c r="A6" s="53">
        <v>34881</v>
      </c>
      <c r="B6" s="60">
        <v>0.22222220000000001</v>
      </c>
      <c r="AB6" s="53">
        <v>34973</v>
      </c>
      <c r="AC6" s="60">
        <v>0.77777779999999996</v>
      </c>
      <c r="AF6" s="53">
        <v>34973</v>
      </c>
      <c r="AG6" s="60">
        <v>0.22222220000000001</v>
      </c>
      <c r="AJ6" s="53">
        <v>34973</v>
      </c>
      <c r="AK6" s="60">
        <v>0.55555560000000004</v>
      </c>
      <c r="AL6" s="60"/>
      <c r="AM6" s="60"/>
      <c r="AN6" s="53">
        <v>34973</v>
      </c>
      <c r="AO6" s="60">
        <v>0.66666669999999995</v>
      </c>
      <c r="AP6" s="60"/>
      <c r="AQ6" s="60"/>
      <c r="AR6" s="53">
        <v>34973</v>
      </c>
      <c r="AS6" s="60">
        <v>0.44444440000000002</v>
      </c>
    </row>
    <row r="7" spans="1:46" x14ac:dyDescent="0.25">
      <c r="A7" s="53">
        <v>34973</v>
      </c>
      <c r="B7" s="60">
        <v>0.22222220000000001</v>
      </c>
      <c r="AB7" s="53">
        <v>35065</v>
      </c>
      <c r="AC7" s="60">
        <v>9.0909100000000007E-2</v>
      </c>
      <c r="AF7" s="53">
        <v>35065</v>
      </c>
      <c r="AG7" s="60">
        <v>9.0909100000000007E-2</v>
      </c>
      <c r="AJ7" s="53">
        <v>35065</v>
      </c>
      <c r="AK7" s="60">
        <v>0.66666669999999995</v>
      </c>
      <c r="AL7" s="60"/>
      <c r="AM7" s="60"/>
      <c r="AN7" s="53">
        <v>35065</v>
      </c>
      <c r="AO7" s="60">
        <v>0.44444440000000002</v>
      </c>
      <c r="AP7" s="60"/>
      <c r="AQ7" s="60"/>
      <c r="AR7" s="53">
        <v>35065</v>
      </c>
      <c r="AS7" s="60">
        <v>0.44444440000000002</v>
      </c>
    </row>
    <row r="8" spans="1:46" x14ac:dyDescent="0.25">
      <c r="A8" s="53">
        <v>35065</v>
      </c>
      <c r="B8" s="60">
        <v>0.45454549999999999</v>
      </c>
      <c r="AB8" s="53">
        <v>35156</v>
      </c>
      <c r="AC8" s="60">
        <v>0.63636360000000003</v>
      </c>
      <c r="AF8" s="53">
        <v>35156</v>
      </c>
      <c r="AG8" s="60">
        <v>0</v>
      </c>
      <c r="AJ8" s="53">
        <v>35156</v>
      </c>
      <c r="AK8" s="60">
        <v>0.22222220000000001</v>
      </c>
      <c r="AL8" s="60"/>
      <c r="AM8" s="60"/>
      <c r="AN8" s="53">
        <v>35156</v>
      </c>
      <c r="AO8" s="60">
        <v>0.44444440000000002</v>
      </c>
      <c r="AP8" s="60"/>
      <c r="AQ8" s="60"/>
      <c r="AR8" s="53">
        <v>35156</v>
      </c>
      <c r="AS8" s="60">
        <v>0.22222220000000001</v>
      </c>
    </row>
    <row r="9" spans="1:46" x14ac:dyDescent="0.25">
      <c r="A9" s="53">
        <v>35156</v>
      </c>
      <c r="B9" s="60">
        <v>9.0909100000000007E-2</v>
      </c>
      <c r="AB9" s="53">
        <v>35247</v>
      </c>
      <c r="AC9" s="60">
        <v>0.72727269999999999</v>
      </c>
      <c r="AF9" s="53">
        <v>35247</v>
      </c>
      <c r="AG9" s="60">
        <v>9.0909100000000007E-2</v>
      </c>
      <c r="AJ9" s="53">
        <v>35247</v>
      </c>
      <c r="AK9" s="60">
        <v>0.3333333</v>
      </c>
      <c r="AL9" s="60"/>
      <c r="AM9" s="60"/>
      <c r="AN9" s="53">
        <v>35247</v>
      </c>
      <c r="AO9" s="60">
        <v>0.66666669999999995</v>
      </c>
      <c r="AP9" s="60"/>
      <c r="AQ9" s="60"/>
      <c r="AR9" s="53">
        <v>35247</v>
      </c>
      <c r="AS9" s="60">
        <v>0.1111111</v>
      </c>
    </row>
    <row r="10" spans="1:46" x14ac:dyDescent="0.25">
      <c r="A10" s="53">
        <v>35247</v>
      </c>
      <c r="B10" s="60">
        <v>9.0909100000000007E-2</v>
      </c>
      <c r="AB10" s="53">
        <v>35339</v>
      </c>
      <c r="AC10" s="60">
        <v>0.63636360000000003</v>
      </c>
      <c r="AD10" s="55"/>
      <c r="AF10" s="53">
        <v>35339</v>
      </c>
      <c r="AG10" s="60">
        <v>0</v>
      </c>
      <c r="AJ10" s="53">
        <v>35339</v>
      </c>
      <c r="AK10" s="60">
        <v>0.3333333</v>
      </c>
      <c r="AL10" s="55">
        <f>AVERAGE(AK3:AK10)</f>
        <v>0.40277776250000003</v>
      </c>
      <c r="AM10" s="55"/>
      <c r="AN10" s="53">
        <v>35339</v>
      </c>
      <c r="AO10" s="60">
        <v>0.3333333</v>
      </c>
      <c r="AP10" s="55"/>
      <c r="AQ10" s="55"/>
      <c r="AR10" s="53">
        <v>35339</v>
      </c>
      <c r="AS10" s="60">
        <v>0.22222220000000001</v>
      </c>
    </row>
    <row r="11" spans="1:46" x14ac:dyDescent="0.25">
      <c r="A11" s="53">
        <v>35339</v>
      </c>
      <c r="B11" s="60">
        <v>0</v>
      </c>
      <c r="C11" s="55">
        <f>AVERAGE(B4:B11)</f>
        <v>0.13510101250000001</v>
      </c>
      <c r="AB11" s="53">
        <v>35431</v>
      </c>
      <c r="AC11" s="60">
        <v>0.45454549999999999</v>
      </c>
      <c r="AD11" s="55">
        <f>AVERAGE(AC4:AC11)</f>
        <v>0.59595960000000003</v>
      </c>
      <c r="AF11" s="53">
        <v>35431</v>
      </c>
      <c r="AG11" s="60">
        <v>0</v>
      </c>
      <c r="AH11" s="55">
        <f>AVERAGE(AG4:AG11)</f>
        <v>7.8282825E-2</v>
      </c>
      <c r="AJ11" s="53">
        <v>35431</v>
      </c>
      <c r="AK11" s="60">
        <v>0.4</v>
      </c>
      <c r="AL11" s="55">
        <f>AVERAGE(AK4:AK11)</f>
        <v>0.3972222125</v>
      </c>
      <c r="AM11" s="55"/>
      <c r="AN11" s="53">
        <v>35431</v>
      </c>
      <c r="AO11" s="60">
        <v>0.5</v>
      </c>
      <c r="AP11" s="55">
        <f>AVERAGE(AO4:AO11)</f>
        <v>0.47916665000000003</v>
      </c>
      <c r="AQ11" s="55"/>
      <c r="AR11" s="53">
        <v>35431</v>
      </c>
      <c r="AS11" s="60">
        <v>0.3</v>
      </c>
      <c r="AT11" s="55">
        <f>AVERAGE(AS4:AS11)</f>
        <v>0.25972220000000001</v>
      </c>
    </row>
    <row r="12" spans="1:46" x14ac:dyDescent="0.25">
      <c r="A12" s="53">
        <v>35431</v>
      </c>
      <c r="B12" s="60">
        <v>0</v>
      </c>
      <c r="C12" s="55">
        <f t="shared" ref="C12:C75" si="0">AVERAGE(B5:B12)</f>
        <v>0.13510101250000001</v>
      </c>
      <c r="AB12" s="53">
        <v>35521</v>
      </c>
      <c r="AC12" s="60">
        <v>0.63636360000000003</v>
      </c>
      <c r="AD12" s="55">
        <f t="shared" ref="AD12:AD75" si="1">AVERAGE(AC5:AC12)</f>
        <v>0.5921717125</v>
      </c>
      <c r="AF12" s="53">
        <v>35521</v>
      </c>
      <c r="AG12" s="60">
        <v>9.0909100000000007E-2</v>
      </c>
      <c r="AH12" s="55">
        <f>AVERAGE(AG5:AG12)</f>
        <v>8.9646462499999996E-2</v>
      </c>
      <c r="AJ12" s="53">
        <v>35521</v>
      </c>
      <c r="AK12" s="60">
        <v>0.4</v>
      </c>
      <c r="AL12" s="55">
        <f t="shared" ref="AL12:AL75" si="2">AVERAGE(AK5:AK12)</f>
        <v>0.40555554999999999</v>
      </c>
      <c r="AM12" s="55"/>
      <c r="AN12" s="53">
        <v>35521</v>
      </c>
      <c r="AO12" s="60">
        <v>0.3</v>
      </c>
      <c r="AP12" s="55">
        <f t="shared" ref="AP12:AP75" si="3">AVERAGE(AO5:AO12)</f>
        <v>0.4749999875</v>
      </c>
      <c r="AQ12" s="55"/>
      <c r="AR12" s="53">
        <v>35521</v>
      </c>
      <c r="AS12" s="60">
        <v>0.1</v>
      </c>
      <c r="AT12" s="55">
        <f t="shared" ref="AT12:AT75" si="4">AVERAGE(AS5:AS12)</f>
        <v>0.25833331250000002</v>
      </c>
    </row>
    <row r="13" spans="1:46" x14ac:dyDescent="0.25">
      <c r="A13" s="53">
        <v>35521</v>
      </c>
      <c r="B13" s="60">
        <v>9.0909100000000007E-2</v>
      </c>
      <c r="C13" s="55">
        <f t="shared" si="0"/>
        <v>0.14646465</v>
      </c>
      <c r="AB13" s="53">
        <v>35612</v>
      </c>
      <c r="AC13" s="60">
        <v>0.36363640000000003</v>
      </c>
      <c r="AD13" s="55">
        <f t="shared" si="1"/>
        <v>0.54040403749999999</v>
      </c>
      <c r="AF13" s="53">
        <v>35612</v>
      </c>
      <c r="AG13" s="60">
        <v>0</v>
      </c>
      <c r="AH13" s="55">
        <f t="shared" ref="AH13:AH75" si="5">AVERAGE(AG6:AG13)</f>
        <v>6.1868687500000005E-2</v>
      </c>
      <c r="AJ13" s="53">
        <v>35612</v>
      </c>
      <c r="AK13" s="60">
        <v>0.3</v>
      </c>
      <c r="AL13" s="55">
        <f t="shared" si="2"/>
        <v>0.40138888749999996</v>
      </c>
      <c r="AM13" s="55"/>
      <c r="AN13" s="53">
        <v>35612</v>
      </c>
      <c r="AO13" s="60">
        <v>0.6</v>
      </c>
      <c r="AP13" s="55">
        <f t="shared" si="3"/>
        <v>0.4944444375</v>
      </c>
      <c r="AQ13" s="55"/>
      <c r="AR13" s="53">
        <v>35612</v>
      </c>
      <c r="AS13" s="60">
        <v>0.2</v>
      </c>
      <c r="AT13" s="55">
        <f t="shared" si="4"/>
        <v>0.25555553750000004</v>
      </c>
    </row>
    <row r="14" spans="1:46" x14ac:dyDescent="0.25">
      <c r="A14" s="53">
        <v>35612</v>
      </c>
      <c r="B14" s="60">
        <v>9.0909100000000007E-2</v>
      </c>
      <c r="C14" s="55">
        <f t="shared" si="0"/>
        <v>0.13005051249999999</v>
      </c>
      <c r="AB14" s="53">
        <v>35704</v>
      </c>
      <c r="AC14" s="60">
        <v>0.72727269999999999</v>
      </c>
      <c r="AD14" s="55">
        <f t="shared" si="1"/>
        <v>0.53409090000000004</v>
      </c>
      <c r="AF14" s="53">
        <v>35704</v>
      </c>
      <c r="AG14" s="60">
        <v>0.18181820000000001</v>
      </c>
      <c r="AH14" s="55">
        <f t="shared" si="5"/>
        <v>5.6818187500000006E-2</v>
      </c>
      <c r="AJ14" s="53">
        <v>35704</v>
      </c>
      <c r="AK14" s="60">
        <v>0.4</v>
      </c>
      <c r="AL14" s="55">
        <f t="shared" si="2"/>
        <v>0.38194443749999996</v>
      </c>
      <c r="AM14" s="55"/>
      <c r="AN14" s="53">
        <v>35704</v>
      </c>
      <c r="AO14" s="60">
        <v>0.4</v>
      </c>
      <c r="AP14" s="55">
        <f t="shared" si="3"/>
        <v>0.4611111</v>
      </c>
      <c r="AQ14" s="55"/>
      <c r="AR14" s="53">
        <v>35704</v>
      </c>
      <c r="AS14" s="60">
        <v>0.1</v>
      </c>
      <c r="AT14" s="55">
        <f t="shared" si="4"/>
        <v>0.21249998750000001</v>
      </c>
    </row>
    <row r="15" spans="1:46" x14ac:dyDescent="0.25">
      <c r="A15" s="53">
        <v>35704</v>
      </c>
      <c r="B15" s="60">
        <v>0.27272730000000001</v>
      </c>
      <c r="C15" s="55">
        <f t="shared" si="0"/>
        <v>0.13636365</v>
      </c>
      <c r="AB15" s="53">
        <v>35796</v>
      </c>
      <c r="AC15" s="60">
        <v>0.54545460000000001</v>
      </c>
      <c r="AD15" s="55">
        <f t="shared" si="1"/>
        <v>0.59090908750000004</v>
      </c>
      <c r="AF15" s="53">
        <v>35796</v>
      </c>
      <c r="AG15" s="60">
        <v>0</v>
      </c>
      <c r="AH15" s="55">
        <f t="shared" si="5"/>
        <v>4.5454550000000003E-2</v>
      </c>
      <c r="AJ15" s="53">
        <v>35796</v>
      </c>
      <c r="AK15" s="60">
        <v>0.8</v>
      </c>
      <c r="AL15" s="55">
        <f t="shared" si="2"/>
        <v>0.3986111</v>
      </c>
      <c r="AM15" s="55"/>
      <c r="AN15" s="53">
        <v>35796</v>
      </c>
      <c r="AO15" s="60">
        <v>0.6</v>
      </c>
      <c r="AP15" s="55">
        <f t="shared" si="3"/>
        <v>0.48055555</v>
      </c>
      <c r="AQ15" s="55"/>
      <c r="AR15" s="53">
        <v>35796</v>
      </c>
      <c r="AS15" s="60">
        <v>0.6</v>
      </c>
      <c r="AT15" s="55">
        <f t="shared" si="4"/>
        <v>0.23194443749999999</v>
      </c>
    </row>
    <row r="16" spans="1:46" x14ac:dyDescent="0.25">
      <c r="A16" s="53">
        <v>35796</v>
      </c>
      <c r="B16" s="60">
        <v>9.0909100000000007E-2</v>
      </c>
      <c r="C16" s="55">
        <f t="shared" si="0"/>
        <v>9.0909099999999993E-2</v>
      </c>
      <c r="AB16" s="53">
        <v>35886</v>
      </c>
      <c r="AC16" s="60">
        <v>0.45454549999999999</v>
      </c>
      <c r="AD16" s="55">
        <f t="shared" si="1"/>
        <v>0.56818182500000003</v>
      </c>
      <c r="AF16" s="53">
        <v>35886</v>
      </c>
      <c r="AG16" s="60">
        <v>0</v>
      </c>
      <c r="AH16" s="55">
        <f t="shared" si="5"/>
        <v>4.5454550000000003E-2</v>
      </c>
      <c r="AJ16" s="53">
        <v>35886</v>
      </c>
      <c r="AK16" s="60">
        <v>0.7</v>
      </c>
      <c r="AL16" s="55">
        <f t="shared" si="2"/>
        <v>0.45833332500000001</v>
      </c>
      <c r="AM16" s="55"/>
      <c r="AN16" s="53">
        <v>35886</v>
      </c>
      <c r="AO16" s="60">
        <v>0.6</v>
      </c>
      <c r="AP16" s="55">
        <f t="shared" si="3"/>
        <v>0.5</v>
      </c>
      <c r="AQ16" s="55"/>
      <c r="AR16" s="53">
        <v>35886</v>
      </c>
      <c r="AS16" s="60">
        <v>0.6</v>
      </c>
      <c r="AT16" s="55">
        <f t="shared" si="4"/>
        <v>0.2791666625</v>
      </c>
    </row>
    <row r="17" spans="1:46" x14ac:dyDescent="0.25">
      <c r="A17" s="53">
        <v>35886</v>
      </c>
      <c r="B17" s="60">
        <v>0.27272730000000001</v>
      </c>
      <c r="C17" s="55">
        <f t="shared" si="0"/>
        <v>0.113636375</v>
      </c>
      <c r="AB17" s="53">
        <v>35977</v>
      </c>
      <c r="AC17" s="60">
        <v>0.45454549999999999</v>
      </c>
      <c r="AD17" s="55">
        <f t="shared" si="1"/>
        <v>0.53409092499999999</v>
      </c>
      <c r="AF17" s="53">
        <v>35977</v>
      </c>
      <c r="AG17" s="60">
        <v>0.45454549999999999</v>
      </c>
      <c r="AH17" s="55">
        <f t="shared" si="5"/>
        <v>9.0909099999999993E-2</v>
      </c>
      <c r="AJ17" s="53">
        <v>35977</v>
      </c>
      <c r="AK17" s="60">
        <v>0.7</v>
      </c>
      <c r="AL17" s="55">
        <f t="shared" si="2"/>
        <v>0.50416666250000008</v>
      </c>
      <c r="AM17" s="55"/>
      <c r="AN17" s="53">
        <v>35977</v>
      </c>
      <c r="AO17" s="60">
        <v>0.6</v>
      </c>
      <c r="AP17" s="55">
        <f t="shared" si="3"/>
        <v>0.49166666250000002</v>
      </c>
      <c r="AQ17" s="55"/>
      <c r="AR17" s="53">
        <v>35977</v>
      </c>
      <c r="AS17" s="60">
        <v>0.5</v>
      </c>
      <c r="AT17" s="55">
        <f t="shared" si="4"/>
        <v>0.32777777499999999</v>
      </c>
    </row>
    <row r="18" spans="1:46" x14ac:dyDescent="0.25">
      <c r="A18" s="53">
        <v>35977</v>
      </c>
      <c r="B18" s="60">
        <v>0.72727269999999999</v>
      </c>
      <c r="C18" s="55">
        <f t="shared" si="0"/>
        <v>0.193181825</v>
      </c>
      <c r="AB18" s="53">
        <v>36069</v>
      </c>
      <c r="AC18" s="60">
        <v>0.90909090000000004</v>
      </c>
      <c r="AD18" s="55">
        <f t="shared" si="1"/>
        <v>0.56818183749999995</v>
      </c>
      <c r="AF18" s="53">
        <v>36069</v>
      </c>
      <c r="AG18" s="60">
        <v>0.72727269999999999</v>
      </c>
      <c r="AH18" s="55">
        <f t="shared" si="5"/>
        <v>0.18181818750000001</v>
      </c>
      <c r="AJ18" s="53">
        <v>36069</v>
      </c>
      <c r="AK18" s="60">
        <v>0.7</v>
      </c>
      <c r="AL18" s="55">
        <f t="shared" si="2"/>
        <v>0.55000000000000004</v>
      </c>
      <c r="AM18" s="55"/>
      <c r="AN18" s="53">
        <v>36069</v>
      </c>
      <c r="AO18" s="60">
        <v>0.7</v>
      </c>
      <c r="AP18" s="55">
        <f t="shared" si="3"/>
        <v>0.53749999999999998</v>
      </c>
      <c r="AQ18" s="55"/>
      <c r="AR18" s="53">
        <v>36069</v>
      </c>
      <c r="AS18" s="60">
        <v>0.4</v>
      </c>
      <c r="AT18" s="55">
        <f t="shared" si="4"/>
        <v>0.35</v>
      </c>
    </row>
    <row r="19" spans="1:46" x14ac:dyDescent="0.25">
      <c r="A19" s="53">
        <v>36069</v>
      </c>
      <c r="B19" s="60">
        <v>0.81818179999999996</v>
      </c>
      <c r="C19" s="55">
        <f t="shared" si="0"/>
        <v>0.29545454999999998</v>
      </c>
      <c r="D19" s="99" t="s">
        <v>252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53">
        <v>36161</v>
      </c>
      <c r="AC19" s="60">
        <v>0.81818179999999996</v>
      </c>
      <c r="AD19" s="55">
        <f t="shared" si="1"/>
        <v>0.6136363749999999</v>
      </c>
      <c r="AF19" s="53">
        <v>36161</v>
      </c>
      <c r="AG19" s="60">
        <v>0.54545460000000001</v>
      </c>
      <c r="AH19" s="55">
        <f t="shared" si="5"/>
        <v>0.25000001250000004</v>
      </c>
      <c r="AJ19" s="53">
        <v>36161</v>
      </c>
      <c r="AK19" s="60">
        <v>0.6</v>
      </c>
      <c r="AL19" s="55">
        <f t="shared" si="2"/>
        <v>0.57499999999999996</v>
      </c>
      <c r="AM19" s="55"/>
      <c r="AN19" s="53">
        <v>36161</v>
      </c>
      <c r="AO19" s="60">
        <v>0.5</v>
      </c>
      <c r="AP19" s="55">
        <f t="shared" si="3"/>
        <v>0.53749999999999998</v>
      </c>
      <c r="AQ19" s="55"/>
      <c r="AR19" s="53">
        <v>36161</v>
      </c>
      <c r="AS19" s="60">
        <v>0.3</v>
      </c>
      <c r="AT19" s="55">
        <f t="shared" si="4"/>
        <v>0.35</v>
      </c>
    </row>
    <row r="20" spans="1:46" x14ac:dyDescent="0.25">
      <c r="A20" s="53">
        <v>36161</v>
      </c>
      <c r="B20" s="60">
        <v>0.72727269999999999</v>
      </c>
      <c r="C20" s="55">
        <f t="shared" si="0"/>
        <v>0.38636363749999997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53">
        <v>36251</v>
      </c>
      <c r="AC20" s="60">
        <v>0.45454549999999999</v>
      </c>
      <c r="AD20" s="55">
        <f t="shared" si="1"/>
        <v>0.5909091125</v>
      </c>
      <c r="AF20" s="53">
        <v>36251</v>
      </c>
      <c r="AG20" s="60">
        <v>0.27272730000000001</v>
      </c>
      <c r="AH20" s="55">
        <f t="shared" si="5"/>
        <v>0.27272728749999997</v>
      </c>
      <c r="AJ20" s="53">
        <v>36251</v>
      </c>
      <c r="AK20" s="60">
        <v>0.8</v>
      </c>
      <c r="AL20" s="55">
        <f t="shared" si="2"/>
        <v>0.625</v>
      </c>
      <c r="AM20" s="55"/>
      <c r="AN20" s="53">
        <v>36251</v>
      </c>
      <c r="AO20" s="60">
        <v>0.3</v>
      </c>
      <c r="AP20" s="55">
        <f t="shared" si="3"/>
        <v>0.53749999999999998</v>
      </c>
      <c r="AQ20" s="55"/>
      <c r="AR20" s="53">
        <v>36251</v>
      </c>
      <c r="AS20" s="60">
        <v>0.3</v>
      </c>
      <c r="AT20" s="55">
        <f t="shared" si="4"/>
        <v>0.37499999999999994</v>
      </c>
    </row>
    <row r="21" spans="1:46" x14ac:dyDescent="0.25">
      <c r="A21" s="53">
        <v>36251</v>
      </c>
      <c r="B21" s="60">
        <v>0.72727269999999999</v>
      </c>
      <c r="C21" s="55">
        <f t="shared" si="0"/>
        <v>0.46590908749999999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53">
        <v>36342</v>
      </c>
      <c r="AC21" s="60">
        <v>0.90909090000000004</v>
      </c>
      <c r="AD21" s="55">
        <f t="shared" si="1"/>
        <v>0.65909092499999999</v>
      </c>
      <c r="AF21" s="53">
        <v>36342</v>
      </c>
      <c r="AG21" s="60">
        <v>0.27272730000000001</v>
      </c>
      <c r="AH21" s="55">
        <f t="shared" si="5"/>
        <v>0.30681819999999999</v>
      </c>
      <c r="AJ21" s="53">
        <v>36342</v>
      </c>
      <c r="AK21" s="60">
        <v>0.6</v>
      </c>
      <c r="AL21" s="55">
        <f t="shared" si="2"/>
        <v>0.66249999999999998</v>
      </c>
      <c r="AM21" s="55"/>
      <c r="AN21" s="53">
        <v>36342</v>
      </c>
      <c r="AO21" s="60">
        <v>0.9</v>
      </c>
      <c r="AP21" s="55">
        <f t="shared" si="3"/>
        <v>0.57500000000000007</v>
      </c>
      <c r="AQ21" s="55"/>
      <c r="AR21" s="53">
        <v>36342</v>
      </c>
      <c r="AS21" s="60">
        <v>0.5</v>
      </c>
      <c r="AT21" s="55">
        <f t="shared" si="4"/>
        <v>0.41249999999999992</v>
      </c>
    </row>
    <row r="22" spans="1:46" x14ac:dyDescent="0.25">
      <c r="A22" s="53">
        <v>36342</v>
      </c>
      <c r="B22" s="60">
        <v>0.36363640000000003</v>
      </c>
      <c r="C22" s="55">
        <f t="shared" si="0"/>
        <v>0.49999999999999994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53">
        <v>36434</v>
      </c>
      <c r="AC22" s="60">
        <v>0.81818179999999996</v>
      </c>
      <c r="AD22" s="55">
        <f t="shared" si="1"/>
        <v>0.67045456250000002</v>
      </c>
      <c r="AF22" s="53">
        <v>36434</v>
      </c>
      <c r="AG22" s="60">
        <v>0.54545460000000001</v>
      </c>
      <c r="AH22" s="55">
        <f t="shared" si="5"/>
        <v>0.35227275000000002</v>
      </c>
      <c r="AJ22" s="53">
        <v>36434</v>
      </c>
      <c r="AK22" s="60">
        <v>0.1</v>
      </c>
      <c r="AL22" s="55">
        <f t="shared" si="2"/>
        <v>0.625</v>
      </c>
      <c r="AM22" s="55"/>
      <c r="AN22" s="53">
        <v>36434</v>
      </c>
      <c r="AO22" s="60">
        <v>0.1</v>
      </c>
      <c r="AP22" s="55">
        <f t="shared" si="3"/>
        <v>0.53749999999999998</v>
      </c>
      <c r="AQ22" s="55"/>
      <c r="AR22" s="53">
        <v>36434</v>
      </c>
      <c r="AS22" s="60">
        <v>0.1</v>
      </c>
      <c r="AT22" s="55">
        <f t="shared" si="4"/>
        <v>0.41249999999999998</v>
      </c>
    </row>
    <row r="23" spans="1:46" x14ac:dyDescent="0.25">
      <c r="A23" s="53">
        <v>36434</v>
      </c>
      <c r="B23" s="60">
        <v>0.72727269999999999</v>
      </c>
      <c r="C23" s="55">
        <f t="shared" si="0"/>
        <v>0.55681817499999997</v>
      </c>
      <c r="AB23" s="53">
        <v>36526</v>
      </c>
      <c r="AC23" s="60">
        <v>0.81818179999999996</v>
      </c>
      <c r="AD23" s="55">
        <f t="shared" si="1"/>
        <v>0.70454546249999994</v>
      </c>
      <c r="AF23" s="53">
        <v>36526</v>
      </c>
      <c r="AG23" s="60">
        <v>0.81818179999999996</v>
      </c>
      <c r="AH23" s="55">
        <f t="shared" si="5"/>
        <v>0.45454547500000003</v>
      </c>
      <c r="AJ23" s="53">
        <v>36526</v>
      </c>
      <c r="AK23" s="60">
        <v>1</v>
      </c>
      <c r="AL23" s="55">
        <f t="shared" si="2"/>
        <v>0.64999999999999991</v>
      </c>
      <c r="AM23" s="55"/>
      <c r="AN23" s="53">
        <v>36526</v>
      </c>
      <c r="AO23" s="60">
        <v>0.6</v>
      </c>
      <c r="AP23" s="55">
        <f t="shared" si="3"/>
        <v>0.53749999999999998</v>
      </c>
      <c r="AQ23" s="55"/>
      <c r="AR23" s="53">
        <v>36526</v>
      </c>
      <c r="AS23" s="60">
        <v>0.6</v>
      </c>
      <c r="AT23" s="55">
        <f t="shared" si="4"/>
        <v>0.41250000000000003</v>
      </c>
    </row>
    <row r="24" spans="1:46" x14ac:dyDescent="0.25">
      <c r="A24" s="53">
        <v>36526</v>
      </c>
      <c r="B24" s="60">
        <v>1</v>
      </c>
      <c r="C24" s="55">
        <f t="shared" si="0"/>
        <v>0.67045453749999995</v>
      </c>
      <c r="AB24" s="53">
        <v>36617</v>
      </c>
      <c r="AC24" s="60">
        <v>0.63636360000000003</v>
      </c>
      <c r="AD24" s="55">
        <f t="shared" si="1"/>
        <v>0.72727272499999995</v>
      </c>
      <c r="AF24" s="53">
        <v>36617</v>
      </c>
      <c r="AG24" s="60">
        <v>0.63636360000000003</v>
      </c>
      <c r="AH24" s="55">
        <f t="shared" si="5"/>
        <v>0.53409092499999999</v>
      </c>
      <c r="AJ24" s="53">
        <v>36617</v>
      </c>
      <c r="AK24" s="60">
        <v>0.8</v>
      </c>
      <c r="AL24" s="55">
        <f t="shared" si="2"/>
        <v>0.66249999999999998</v>
      </c>
      <c r="AM24" s="55"/>
      <c r="AN24" s="53">
        <v>36617</v>
      </c>
      <c r="AO24" s="60">
        <v>0.5</v>
      </c>
      <c r="AP24" s="55">
        <f t="shared" si="3"/>
        <v>0.52499999999999991</v>
      </c>
      <c r="AQ24" s="55"/>
      <c r="AR24" s="53">
        <v>36617</v>
      </c>
      <c r="AS24" s="60">
        <v>0.5</v>
      </c>
      <c r="AT24" s="55">
        <f t="shared" si="4"/>
        <v>0.4</v>
      </c>
    </row>
    <row r="25" spans="1:46" x14ac:dyDescent="0.25">
      <c r="A25" s="53">
        <v>36617</v>
      </c>
      <c r="B25" s="60">
        <v>1</v>
      </c>
      <c r="C25" s="55">
        <f t="shared" si="0"/>
        <v>0.76136362499999999</v>
      </c>
      <c r="AB25" s="53">
        <v>36708</v>
      </c>
      <c r="AC25" s="60">
        <v>0.18181820000000001</v>
      </c>
      <c r="AD25" s="55">
        <f t="shared" si="1"/>
        <v>0.69318181250000011</v>
      </c>
      <c r="AF25" s="53">
        <v>36708</v>
      </c>
      <c r="AG25" s="60">
        <v>0.18181820000000001</v>
      </c>
      <c r="AH25" s="55">
        <f t="shared" si="5"/>
        <v>0.50000001250000004</v>
      </c>
      <c r="AJ25" s="53">
        <v>36708</v>
      </c>
      <c r="AK25" s="60">
        <v>0.9</v>
      </c>
      <c r="AL25" s="55">
        <f t="shared" si="2"/>
        <v>0.6875</v>
      </c>
      <c r="AM25" s="55"/>
      <c r="AN25" s="53">
        <v>36708</v>
      </c>
      <c r="AO25" s="60">
        <v>0.4</v>
      </c>
      <c r="AP25" s="55">
        <f t="shared" si="3"/>
        <v>0.5</v>
      </c>
      <c r="AQ25" s="55"/>
      <c r="AR25" s="53">
        <v>36708</v>
      </c>
      <c r="AS25" s="60">
        <v>0.3</v>
      </c>
      <c r="AT25" s="55">
        <f t="shared" si="4"/>
        <v>0.375</v>
      </c>
    </row>
    <row r="26" spans="1:46" x14ac:dyDescent="0.25">
      <c r="A26" s="53">
        <v>36708</v>
      </c>
      <c r="B26" s="60">
        <v>1</v>
      </c>
      <c r="C26" s="55">
        <f t="shared" si="0"/>
        <v>0.79545453749999995</v>
      </c>
      <c r="AB26" s="53">
        <v>36800</v>
      </c>
      <c r="AC26" s="60">
        <v>0.72727269999999999</v>
      </c>
      <c r="AD26" s="55">
        <f t="shared" si="1"/>
        <v>0.67045453750000006</v>
      </c>
      <c r="AF26" s="53">
        <v>36800</v>
      </c>
      <c r="AG26" s="60">
        <v>0.72727269999999999</v>
      </c>
      <c r="AH26" s="55">
        <f t="shared" si="5"/>
        <v>0.50000001250000004</v>
      </c>
      <c r="AJ26" s="53">
        <v>36800</v>
      </c>
      <c r="AK26" s="60">
        <v>0.7</v>
      </c>
      <c r="AL26" s="55">
        <f t="shared" si="2"/>
        <v>0.68750000000000011</v>
      </c>
      <c r="AM26" s="55"/>
      <c r="AN26" s="53">
        <v>36800</v>
      </c>
      <c r="AO26" s="60">
        <v>0.2</v>
      </c>
      <c r="AP26" s="55">
        <f t="shared" si="3"/>
        <v>0.43750000000000006</v>
      </c>
      <c r="AQ26" s="55"/>
      <c r="AR26" s="53">
        <v>36800</v>
      </c>
      <c r="AS26" s="60">
        <v>0.2</v>
      </c>
      <c r="AT26" s="55">
        <f t="shared" si="4"/>
        <v>0.35000000000000003</v>
      </c>
    </row>
    <row r="27" spans="1:46" x14ac:dyDescent="0.25">
      <c r="A27" s="53">
        <v>36800</v>
      </c>
      <c r="B27" s="60">
        <v>1</v>
      </c>
      <c r="C27" s="55">
        <f t="shared" si="0"/>
        <v>0.81818181249999999</v>
      </c>
      <c r="AB27" s="53">
        <v>36892</v>
      </c>
      <c r="AC27" s="60">
        <v>0.27272730000000001</v>
      </c>
      <c r="AD27" s="55">
        <f t="shared" si="1"/>
        <v>0.60227272499999995</v>
      </c>
      <c r="AF27" s="53">
        <v>36892</v>
      </c>
      <c r="AG27" s="60">
        <v>0.27272730000000001</v>
      </c>
      <c r="AH27" s="55">
        <f t="shared" si="5"/>
        <v>0.46590910000000002</v>
      </c>
      <c r="AJ27" s="53">
        <v>36892</v>
      </c>
      <c r="AK27" s="60">
        <v>0.8</v>
      </c>
      <c r="AL27" s="55">
        <f t="shared" si="2"/>
        <v>0.71250000000000002</v>
      </c>
      <c r="AM27" s="55"/>
      <c r="AN27" s="53">
        <v>36892</v>
      </c>
      <c r="AO27" s="60">
        <v>0.3</v>
      </c>
      <c r="AP27" s="55">
        <f t="shared" si="3"/>
        <v>0.41249999999999998</v>
      </c>
      <c r="AQ27" s="55"/>
      <c r="AR27" s="53">
        <v>36892</v>
      </c>
      <c r="AS27" s="60">
        <v>0.2</v>
      </c>
      <c r="AT27" s="55">
        <f t="shared" si="4"/>
        <v>0.33750000000000002</v>
      </c>
    </row>
    <row r="28" spans="1:46" x14ac:dyDescent="0.25">
      <c r="A28" s="53">
        <v>36892</v>
      </c>
      <c r="B28" s="60">
        <v>1</v>
      </c>
      <c r="C28" s="55">
        <f t="shared" si="0"/>
        <v>0.85227272499999995</v>
      </c>
      <c r="AB28" s="53">
        <v>36982</v>
      </c>
      <c r="AC28" s="60">
        <v>0.90909090000000004</v>
      </c>
      <c r="AD28" s="55">
        <f t="shared" si="1"/>
        <v>0.65909089999999992</v>
      </c>
      <c r="AF28" s="53">
        <v>36982</v>
      </c>
      <c r="AG28" s="60">
        <v>0.81818179999999996</v>
      </c>
      <c r="AH28" s="55">
        <f t="shared" si="5"/>
        <v>0.53409091249999996</v>
      </c>
      <c r="AJ28" s="53">
        <v>36982</v>
      </c>
      <c r="AK28" s="60">
        <v>0.7</v>
      </c>
      <c r="AL28" s="55">
        <f t="shared" si="2"/>
        <v>0.7</v>
      </c>
      <c r="AM28" s="55"/>
      <c r="AN28" s="53">
        <v>36982</v>
      </c>
      <c r="AO28" s="60">
        <v>0.8</v>
      </c>
      <c r="AP28" s="55">
        <f t="shared" si="3"/>
        <v>0.47499999999999998</v>
      </c>
      <c r="AQ28" s="55"/>
      <c r="AR28" s="53">
        <v>36982</v>
      </c>
      <c r="AS28" s="60">
        <v>0.6</v>
      </c>
      <c r="AT28" s="55">
        <f t="shared" si="4"/>
        <v>0.37500000000000006</v>
      </c>
    </row>
    <row r="29" spans="1:46" x14ac:dyDescent="0.25">
      <c r="A29" s="53">
        <v>36982</v>
      </c>
      <c r="B29" s="60">
        <v>0.90909090000000004</v>
      </c>
      <c r="C29" s="55">
        <f t="shared" si="0"/>
        <v>0.875</v>
      </c>
      <c r="AB29" s="53">
        <v>37073</v>
      </c>
      <c r="AC29" s="60">
        <v>0.81818179999999996</v>
      </c>
      <c r="AD29" s="55">
        <f t="shared" si="1"/>
        <v>0.6477272624999999</v>
      </c>
      <c r="AF29" s="53">
        <v>37073</v>
      </c>
      <c r="AG29" s="60">
        <v>0.54545460000000001</v>
      </c>
      <c r="AH29" s="55">
        <f t="shared" si="5"/>
        <v>0.56818182500000003</v>
      </c>
      <c r="AJ29" s="53">
        <v>37073</v>
      </c>
      <c r="AK29" s="60">
        <v>0.6</v>
      </c>
      <c r="AL29" s="55">
        <f t="shared" si="2"/>
        <v>0.7</v>
      </c>
      <c r="AM29" s="55"/>
      <c r="AN29" s="53">
        <v>37073</v>
      </c>
      <c r="AO29" s="60">
        <v>0.8</v>
      </c>
      <c r="AP29" s="55">
        <f t="shared" si="3"/>
        <v>0.46250000000000002</v>
      </c>
      <c r="AQ29" s="55"/>
      <c r="AR29" s="53">
        <v>37073</v>
      </c>
      <c r="AS29" s="60">
        <v>0.5</v>
      </c>
      <c r="AT29" s="55">
        <f t="shared" si="4"/>
        <v>0.375</v>
      </c>
    </row>
    <row r="30" spans="1:46" x14ac:dyDescent="0.25">
      <c r="A30" s="53">
        <v>37073</v>
      </c>
      <c r="B30" s="60">
        <v>0.63636360000000003</v>
      </c>
      <c r="C30" s="55">
        <f t="shared" si="0"/>
        <v>0.90909090000000004</v>
      </c>
      <c r="AB30" s="53">
        <v>37165</v>
      </c>
      <c r="AC30" s="60">
        <v>0.81818179999999996</v>
      </c>
      <c r="AD30" s="55">
        <f t="shared" si="1"/>
        <v>0.6477272624999999</v>
      </c>
      <c r="AF30" s="53">
        <v>37165</v>
      </c>
      <c r="AG30" s="60">
        <v>0.45454549999999999</v>
      </c>
      <c r="AH30" s="55">
        <f t="shared" si="5"/>
        <v>0.55681818750000001</v>
      </c>
      <c r="AJ30" s="53">
        <v>37165</v>
      </c>
      <c r="AK30" s="60">
        <v>0.7</v>
      </c>
      <c r="AL30" s="55">
        <f t="shared" si="2"/>
        <v>0.77500000000000002</v>
      </c>
      <c r="AM30" s="55"/>
      <c r="AN30" s="53">
        <v>37165</v>
      </c>
      <c r="AO30" s="60">
        <v>0.6</v>
      </c>
      <c r="AP30" s="55">
        <f t="shared" si="3"/>
        <v>0.52499999999999991</v>
      </c>
      <c r="AQ30" s="55"/>
      <c r="AR30" s="53">
        <v>37165</v>
      </c>
      <c r="AS30" s="60">
        <v>0.5</v>
      </c>
      <c r="AT30" s="55">
        <f t="shared" si="4"/>
        <v>0.42499999999999999</v>
      </c>
    </row>
    <row r="31" spans="1:46" x14ac:dyDescent="0.25">
      <c r="A31" s="53">
        <v>37165</v>
      </c>
      <c r="B31" s="60">
        <v>0.63636360000000003</v>
      </c>
      <c r="C31" s="55">
        <f t="shared" si="0"/>
        <v>0.89772726250000001</v>
      </c>
      <c r="AB31" s="53">
        <v>37257</v>
      </c>
      <c r="AC31" s="60">
        <v>0.63636360000000003</v>
      </c>
      <c r="AD31" s="55">
        <f t="shared" si="1"/>
        <v>0.62499998750000008</v>
      </c>
      <c r="AF31" s="53">
        <v>37257</v>
      </c>
      <c r="AG31" s="60">
        <v>0.18181820000000001</v>
      </c>
      <c r="AH31" s="55">
        <f t="shared" si="5"/>
        <v>0.47727273750000004</v>
      </c>
      <c r="AJ31" s="53">
        <v>37257</v>
      </c>
      <c r="AK31" s="60">
        <v>0.8</v>
      </c>
      <c r="AL31" s="55">
        <f t="shared" si="2"/>
        <v>0.75</v>
      </c>
      <c r="AM31" s="55"/>
      <c r="AN31" s="53">
        <v>37257</v>
      </c>
      <c r="AO31" s="60">
        <v>0.7</v>
      </c>
      <c r="AP31" s="55">
        <f t="shared" si="3"/>
        <v>0.53749999999999998</v>
      </c>
      <c r="AQ31" s="55"/>
      <c r="AR31" s="53">
        <v>37257</v>
      </c>
      <c r="AS31" s="60">
        <v>0.6</v>
      </c>
      <c r="AT31" s="55">
        <f t="shared" si="4"/>
        <v>0.42499999999999999</v>
      </c>
    </row>
    <row r="32" spans="1:46" x14ac:dyDescent="0.25">
      <c r="A32" s="53">
        <v>37257</v>
      </c>
      <c r="B32" s="60">
        <v>0.27272730000000001</v>
      </c>
      <c r="C32" s="55">
        <f t="shared" si="0"/>
        <v>0.80681817499999997</v>
      </c>
      <c r="AB32" s="53">
        <v>37347</v>
      </c>
      <c r="AC32" s="60">
        <v>0.54545460000000001</v>
      </c>
      <c r="AD32" s="55">
        <f t="shared" si="1"/>
        <v>0.61363636250000009</v>
      </c>
      <c r="AF32" s="53">
        <v>37347</v>
      </c>
      <c r="AG32" s="60">
        <v>0.27272730000000001</v>
      </c>
      <c r="AH32" s="55">
        <f t="shared" si="5"/>
        <v>0.43181820000000004</v>
      </c>
      <c r="AJ32" s="53">
        <v>37347</v>
      </c>
      <c r="AK32" s="60">
        <v>0.7</v>
      </c>
      <c r="AL32" s="55">
        <f t="shared" si="2"/>
        <v>0.73750000000000004</v>
      </c>
      <c r="AM32" s="55"/>
      <c r="AN32" s="53">
        <v>37347</v>
      </c>
      <c r="AO32" s="60">
        <v>0.5</v>
      </c>
      <c r="AP32" s="55">
        <f t="shared" si="3"/>
        <v>0.53749999999999998</v>
      </c>
      <c r="AQ32" s="55"/>
      <c r="AR32" s="53">
        <v>37347</v>
      </c>
      <c r="AS32" s="60">
        <v>0.3</v>
      </c>
      <c r="AT32" s="55">
        <f t="shared" si="4"/>
        <v>0.39999999999999997</v>
      </c>
    </row>
    <row r="33" spans="1:46" x14ac:dyDescent="0.25">
      <c r="A33" s="53">
        <v>37347</v>
      </c>
      <c r="B33" s="60">
        <v>0.54545460000000001</v>
      </c>
      <c r="C33" s="55">
        <f t="shared" si="0"/>
        <v>0.75</v>
      </c>
      <c r="AB33" s="53">
        <v>37438</v>
      </c>
      <c r="AC33" s="60">
        <v>0.72727269999999999</v>
      </c>
      <c r="AD33" s="55">
        <f t="shared" si="1"/>
        <v>0.68181817500000008</v>
      </c>
      <c r="AF33" s="53">
        <v>37438</v>
      </c>
      <c r="AG33" s="60">
        <v>0.63636360000000003</v>
      </c>
      <c r="AH33" s="55">
        <f t="shared" si="5"/>
        <v>0.48863637500000001</v>
      </c>
      <c r="AJ33" s="53">
        <v>37438</v>
      </c>
      <c r="AK33" s="60">
        <v>0.8</v>
      </c>
      <c r="AL33" s="55">
        <f t="shared" si="2"/>
        <v>0.72499999999999998</v>
      </c>
      <c r="AM33" s="55"/>
      <c r="AN33" s="53">
        <v>37438</v>
      </c>
      <c r="AO33" s="60">
        <v>0.3</v>
      </c>
      <c r="AP33" s="55">
        <f t="shared" si="3"/>
        <v>0.52500000000000002</v>
      </c>
      <c r="AQ33" s="55"/>
      <c r="AR33" s="53">
        <v>37438</v>
      </c>
      <c r="AS33" s="60">
        <v>0.2</v>
      </c>
      <c r="AT33" s="55">
        <f t="shared" si="4"/>
        <v>0.38750000000000001</v>
      </c>
    </row>
    <row r="34" spans="1:46" x14ac:dyDescent="0.25">
      <c r="A34" s="53">
        <v>37438</v>
      </c>
      <c r="B34" s="60">
        <v>0.72727269999999999</v>
      </c>
      <c r="C34" s="55">
        <f t="shared" si="0"/>
        <v>0.71590908750000004</v>
      </c>
      <c r="AB34" s="53">
        <v>37530</v>
      </c>
      <c r="AC34" s="60">
        <v>0.81818179999999996</v>
      </c>
      <c r="AD34" s="55">
        <f t="shared" si="1"/>
        <v>0.69318181249999999</v>
      </c>
      <c r="AF34" s="53">
        <v>37530</v>
      </c>
      <c r="AG34" s="60">
        <v>0.72727269999999999</v>
      </c>
      <c r="AH34" s="55">
        <f t="shared" si="5"/>
        <v>0.48863637500000001</v>
      </c>
      <c r="AJ34" s="53">
        <v>37530</v>
      </c>
      <c r="AK34" s="60">
        <v>0.8</v>
      </c>
      <c r="AL34" s="55">
        <f t="shared" si="2"/>
        <v>0.73749999999999993</v>
      </c>
      <c r="AM34" s="55"/>
      <c r="AN34" s="53">
        <v>37530</v>
      </c>
      <c r="AO34" s="60">
        <v>0.7</v>
      </c>
      <c r="AP34" s="55">
        <f t="shared" si="3"/>
        <v>0.58750000000000002</v>
      </c>
      <c r="AQ34" s="55"/>
      <c r="AR34" s="53">
        <v>37530</v>
      </c>
      <c r="AS34" s="60">
        <v>0.6</v>
      </c>
      <c r="AT34" s="55">
        <f t="shared" si="4"/>
        <v>0.4375</v>
      </c>
    </row>
    <row r="35" spans="1:46" x14ac:dyDescent="0.25">
      <c r="A35" s="53">
        <v>37530</v>
      </c>
      <c r="B35" s="60">
        <v>0.90909090000000004</v>
      </c>
      <c r="C35" s="55">
        <f t="shared" si="0"/>
        <v>0.70454545000000002</v>
      </c>
      <c r="AB35" s="53">
        <v>37622</v>
      </c>
      <c r="AC35" s="60">
        <v>0.90909090000000004</v>
      </c>
      <c r="AD35" s="55">
        <f t="shared" si="1"/>
        <v>0.77272726250000001</v>
      </c>
      <c r="AF35" s="53">
        <v>37622</v>
      </c>
      <c r="AG35" s="60">
        <v>0.90909090000000004</v>
      </c>
      <c r="AH35" s="55">
        <f t="shared" si="5"/>
        <v>0.56818182500000003</v>
      </c>
      <c r="AJ35" s="53">
        <v>37622</v>
      </c>
      <c r="AK35" s="60">
        <v>0.9</v>
      </c>
      <c r="AL35" s="55">
        <f t="shared" si="2"/>
        <v>0.75</v>
      </c>
      <c r="AM35" s="55"/>
      <c r="AN35" s="53">
        <v>37622</v>
      </c>
      <c r="AO35" s="60">
        <v>0.7</v>
      </c>
      <c r="AP35" s="55">
        <f t="shared" si="3"/>
        <v>0.63750000000000007</v>
      </c>
      <c r="AQ35" s="55"/>
      <c r="AR35" s="53">
        <v>37622</v>
      </c>
      <c r="AS35" s="60">
        <v>0.6</v>
      </c>
      <c r="AT35" s="55">
        <f t="shared" si="4"/>
        <v>0.48750000000000004</v>
      </c>
    </row>
    <row r="36" spans="1:46" x14ac:dyDescent="0.25">
      <c r="A36" s="53">
        <v>37622</v>
      </c>
      <c r="B36" s="60">
        <v>1</v>
      </c>
      <c r="C36" s="55">
        <f t="shared" si="0"/>
        <v>0.70454545000000002</v>
      </c>
      <c r="AB36" s="53">
        <v>37712</v>
      </c>
      <c r="AC36" s="60">
        <v>0.81818179999999996</v>
      </c>
      <c r="AD36" s="55">
        <f t="shared" si="1"/>
        <v>0.76136362499999988</v>
      </c>
      <c r="AF36" s="53">
        <v>37712</v>
      </c>
      <c r="AG36" s="60">
        <v>0.81818179999999996</v>
      </c>
      <c r="AH36" s="55">
        <f t="shared" si="5"/>
        <v>0.56818182499999992</v>
      </c>
      <c r="AJ36" s="53">
        <v>37712</v>
      </c>
      <c r="AK36" s="60">
        <v>1</v>
      </c>
      <c r="AL36" s="55">
        <f t="shared" si="2"/>
        <v>0.78749999999999998</v>
      </c>
      <c r="AM36" s="55"/>
      <c r="AN36" s="53">
        <v>37712</v>
      </c>
      <c r="AO36" s="60">
        <v>0.2</v>
      </c>
      <c r="AP36" s="55">
        <f t="shared" si="3"/>
        <v>0.5625</v>
      </c>
      <c r="AQ36" s="55"/>
      <c r="AR36" s="53">
        <v>37712</v>
      </c>
      <c r="AS36" s="60">
        <v>0.2</v>
      </c>
      <c r="AT36" s="55">
        <f t="shared" si="4"/>
        <v>0.43750000000000006</v>
      </c>
    </row>
    <row r="37" spans="1:46" x14ac:dyDescent="0.25">
      <c r="A37" s="53">
        <v>37712</v>
      </c>
      <c r="B37" s="60">
        <v>1</v>
      </c>
      <c r="C37" s="55">
        <f t="shared" si="0"/>
        <v>0.71590908750000004</v>
      </c>
      <c r="AB37" s="53">
        <v>37803</v>
      </c>
      <c r="AC37" s="60">
        <v>0.45454549999999999</v>
      </c>
      <c r="AD37" s="55">
        <f t="shared" si="1"/>
        <v>0.71590908749999993</v>
      </c>
      <c r="AF37" s="53">
        <v>37803</v>
      </c>
      <c r="AG37" s="60">
        <v>0.45454549999999999</v>
      </c>
      <c r="AH37" s="55">
        <f t="shared" si="5"/>
        <v>0.55681818750000001</v>
      </c>
      <c r="AJ37" s="53">
        <v>37803</v>
      </c>
      <c r="AK37" s="60">
        <v>0.9</v>
      </c>
      <c r="AL37" s="55">
        <f t="shared" si="2"/>
        <v>0.82500000000000007</v>
      </c>
      <c r="AM37" s="55"/>
      <c r="AN37" s="53">
        <v>37803</v>
      </c>
      <c r="AO37" s="60">
        <v>0.9</v>
      </c>
      <c r="AP37" s="55">
        <f t="shared" si="3"/>
        <v>0.57500000000000007</v>
      </c>
      <c r="AQ37" s="55"/>
      <c r="AR37" s="53">
        <v>37803</v>
      </c>
      <c r="AS37" s="60">
        <v>0.8</v>
      </c>
      <c r="AT37" s="55">
        <f t="shared" si="4"/>
        <v>0.47500000000000009</v>
      </c>
    </row>
    <row r="38" spans="1:46" x14ac:dyDescent="0.25">
      <c r="A38" s="53">
        <v>37803</v>
      </c>
      <c r="B38" s="60">
        <v>1</v>
      </c>
      <c r="C38" s="55">
        <f t="shared" si="0"/>
        <v>0.76136363750000002</v>
      </c>
      <c r="AB38" s="53">
        <v>37895</v>
      </c>
      <c r="AC38" s="60">
        <v>0.81818179999999996</v>
      </c>
      <c r="AD38" s="55">
        <f t="shared" si="1"/>
        <v>0.71590908749999993</v>
      </c>
      <c r="AF38" s="53">
        <v>37895</v>
      </c>
      <c r="AG38" s="60">
        <v>0.63636360000000003</v>
      </c>
      <c r="AH38" s="55">
        <f t="shared" si="5"/>
        <v>0.57954545000000002</v>
      </c>
      <c r="AJ38" s="53">
        <v>37895</v>
      </c>
      <c r="AK38" s="60">
        <v>0.8</v>
      </c>
      <c r="AL38" s="55">
        <f t="shared" si="2"/>
        <v>0.83750000000000002</v>
      </c>
      <c r="AM38" s="55"/>
      <c r="AN38" s="53">
        <v>37895</v>
      </c>
      <c r="AO38" s="60">
        <v>0.7</v>
      </c>
      <c r="AP38" s="55">
        <f t="shared" si="3"/>
        <v>0.58750000000000013</v>
      </c>
      <c r="AQ38" s="55"/>
      <c r="AR38" s="53">
        <v>37895</v>
      </c>
      <c r="AS38" s="60">
        <v>0.5</v>
      </c>
      <c r="AT38" s="55">
        <f t="shared" si="4"/>
        <v>0.47499999999999998</v>
      </c>
    </row>
    <row r="39" spans="1:46" x14ac:dyDescent="0.25">
      <c r="A39" s="53">
        <v>37895</v>
      </c>
      <c r="B39" s="60">
        <v>0.81818179999999996</v>
      </c>
      <c r="C39" s="55">
        <f t="shared" si="0"/>
        <v>0.78409091249999996</v>
      </c>
      <c r="AB39" s="53">
        <v>37987</v>
      </c>
      <c r="AC39" s="60">
        <v>0.63636360000000003</v>
      </c>
      <c r="AD39" s="55">
        <f t="shared" si="1"/>
        <v>0.71590908749999993</v>
      </c>
      <c r="AF39" s="53">
        <v>37987</v>
      </c>
      <c r="AG39" s="60">
        <v>0.63636360000000003</v>
      </c>
      <c r="AH39" s="55">
        <f t="shared" si="5"/>
        <v>0.63636362499999999</v>
      </c>
      <c r="AJ39" s="53">
        <v>37987</v>
      </c>
      <c r="AK39" s="60">
        <v>0.4</v>
      </c>
      <c r="AL39" s="55">
        <f t="shared" si="2"/>
        <v>0.78749999999999998</v>
      </c>
      <c r="AM39" s="55"/>
      <c r="AN39" s="53">
        <v>37987</v>
      </c>
      <c r="AO39" s="60">
        <v>0.9</v>
      </c>
      <c r="AP39" s="55">
        <f t="shared" si="3"/>
        <v>0.61250000000000004</v>
      </c>
      <c r="AQ39" s="55"/>
      <c r="AR39" s="53">
        <v>37987</v>
      </c>
      <c r="AS39" s="60">
        <v>0.4</v>
      </c>
      <c r="AT39" s="55">
        <f t="shared" si="4"/>
        <v>0.45</v>
      </c>
    </row>
    <row r="40" spans="1:46" x14ac:dyDescent="0.25">
      <c r="A40" s="53">
        <v>37987</v>
      </c>
      <c r="B40" s="60">
        <v>1</v>
      </c>
      <c r="C40" s="55">
        <f t="shared" si="0"/>
        <v>0.875</v>
      </c>
      <c r="D40" s="99" t="s">
        <v>251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53">
        <v>38078</v>
      </c>
      <c r="AC40" s="60">
        <v>0.72727269999999999</v>
      </c>
      <c r="AD40" s="55">
        <f t="shared" si="1"/>
        <v>0.73863635000000005</v>
      </c>
      <c r="AF40" s="53">
        <v>38078</v>
      </c>
      <c r="AG40" s="60">
        <v>0.72727269999999999</v>
      </c>
      <c r="AH40" s="55">
        <f t="shared" si="5"/>
        <v>0.69318180000000007</v>
      </c>
      <c r="AJ40" s="53">
        <v>38078</v>
      </c>
      <c r="AK40" s="60">
        <v>0.7</v>
      </c>
      <c r="AL40" s="55">
        <f t="shared" si="2"/>
        <v>0.78750000000000009</v>
      </c>
      <c r="AM40" s="55"/>
      <c r="AN40" s="53">
        <v>38078</v>
      </c>
      <c r="AO40" s="60">
        <v>0.7</v>
      </c>
      <c r="AP40" s="55">
        <f t="shared" si="3"/>
        <v>0.63750000000000007</v>
      </c>
      <c r="AQ40" s="55"/>
      <c r="AR40" s="53">
        <v>38078</v>
      </c>
      <c r="AS40" s="60">
        <v>0.4</v>
      </c>
      <c r="AT40" s="55">
        <f t="shared" si="4"/>
        <v>0.46249999999999997</v>
      </c>
    </row>
    <row r="41" spans="1:46" x14ac:dyDescent="0.25">
      <c r="A41" s="53">
        <v>38078</v>
      </c>
      <c r="B41" s="60">
        <v>1</v>
      </c>
      <c r="C41" s="55">
        <f t="shared" si="0"/>
        <v>0.93181817499999997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53">
        <v>38169</v>
      </c>
      <c r="AC41" s="60">
        <v>0.63636360000000003</v>
      </c>
      <c r="AD41" s="55">
        <f t="shared" si="1"/>
        <v>0.72727271250000003</v>
      </c>
      <c r="AF41" s="53">
        <v>38169</v>
      </c>
      <c r="AG41" s="60">
        <v>0.63636360000000003</v>
      </c>
      <c r="AH41" s="55">
        <f t="shared" si="5"/>
        <v>0.69318180000000007</v>
      </c>
      <c r="AJ41" s="53">
        <v>38169</v>
      </c>
      <c r="AK41" s="60">
        <v>0.3</v>
      </c>
      <c r="AL41" s="55">
        <f t="shared" si="2"/>
        <v>0.72500000000000009</v>
      </c>
      <c r="AM41" s="55"/>
      <c r="AN41" s="53">
        <v>38169</v>
      </c>
      <c r="AO41" s="60">
        <v>0.6</v>
      </c>
      <c r="AP41" s="55">
        <f t="shared" si="3"/>
        <v>0.67500000000000004</v>
      </c>
      <c r="AQ41" s="55"/>
      <c r="AR41" s="53">
        <v>38169</v>
      </c>
      <c r="AS41" s="60">
        <v>0.1</v>
      </c>
      <c r="AT41" s="55">
        <f t="shared" si="4"/>
        <v>0.45</v>
      </c>
    </row>
    <row r="42" spans="1:46" x14ac:dyDescent="0.25">
      <c r="A42" s="53">
        <v>38169</v>
      </c>
      <c r="B42" s="60">
        <v>0.90909090000000004</v>
      </c>
      <c r="C42" s="55">
        <f t="shared" si="0"/>
        <v>0.95454544999999991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53">
        <v>38261</v>
      </c>
      <c r="AC42" s="60">
        <v>0.63636360000000003</v>
      </c>
      <c r="AD42" s="55">
        <f t="shared" si="1"/>
        <v>0.70454543750000009</v>
      </c>
      <c r="AF42" s="53">
        <v>38261</v>
      </c>
      <c r="AG42" s="60">
        <v>0.63636360000000003</v>
      </c>
      <c r="AH42" s="55">
        <f t="shared" si="5"/>
        <v>0.68181816250000005</v>
      </c>
      <c r="AJ42" s="53">
        <v>38261</v>
      </c>
      <c r="AK42" s="60">
        <v>0.6</v>
      </c>
      <c r="AL42" s="55">
        <f t="shared" si="2"/>
        <v>0.69999999999999984</v>
      </c>
      <c r="AM42" s="55"/>
      <c r="AN42" s="53">
        <v>38261</v>
      </c>
      <c r="AO42" s="60">
        <v>0.4</v>
      </c>
      <c r="AP42" s="55">
        <f t="shared" si="3"/>
        <v>0.63749999999999996</v>
      </c>
      <c r="AQ42" s="55"/>
      <c r="AR42" s="53">
        <v>38261</v>
      </c>
      <c r="AS42" s="60">
        <v>0.3</v>
      </c>
      <c r="AT42" s="55">
        <f t="shared" si="4"/>
        <v>0.41249999999999998</v>
      </c>
    </row>
    <row r="43" spans="1:46" x14ac:dyDescent="0.25">
      <c r="A43" s="53">
        <v>38261</v>
      </c>
      <c r="B43" s="60">
        <v>0.90909090000000004</v>
      </c>
      <c r="C43" s="55">
        <f t="shared" si="0"/>
        <v>0.95454544999999991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53">
        <v>38353</v>
      </c>
      <c r="AC43" s="60">
        <v>0.72727269999999999</v>
      </c>
      <c r="AD43" s="55">
        <f t="shared" si="1"/>
        <v>0.68181816250000005</v>
      </c>
      <c r="AF43" s="53">
        <v>38353</v>
      </c>
      <c r="AG43" s="60">
        <v>0.72727269999999999</v>
      </c>
      <c r="AH43" s="55">
        <f t="shared" si="5"/>
        <v>0.6590908875</v>
      </c>
      <c r="AJ43" s="53">
        <v>38353</v>
      </c>
      <c r="AK43" s="60">
        <v>0.7</v>
      </c>
      <c r="AL43" s="55">
        <f t="shared" si="2"/>
        <v>0.67499999999999993</v>
      </c>
      <c r="AM43" s="55"/>
      <c r="AN43" s="53">
        <v>38353</v>
      </c>
      <c r="AO43" s="60">
        <v>0.4</v>
      </c>
      <c r="AP43" s="55">
        <f t="shared" si="3"/>
        <v>0.60000000000000009</v>
      </c>
      <c r="AQ43" s="55"/>
      <c r="AR43" s="53">
        <v>38353</v>
      </c>
      <c r="AS43" s="60">
        <v>0.2</v>
      </c>
      <c r="AT43" s="55">
        <f t="shared" si="4"/>
        <v>0.36249999999999999</v>
      </c>
    </row>
    <row r="44" spans="1:46" x14ac:dyDescent="0.25">
      <c r="A44" s="53">
        <v>38353</v>
      </c>
      <c r="B44" s="60">
        <v>1</v>
      </c>
      <c r="C44" s="55">
        <f t="shared" si="0"/>
        <v>0.95454544999999991</v>
      </c>
      <c r="AB44" s="53">
        <v>38443</v>
      </c>
      <c r="AC44" s="60">
        <v>0.72727269999999999</v>
      </c>
      <c r="AD44" s="55">
        <f t="shared" si="1"/>
        <v>0.67045452500000002</v>
      </c>
      <c r="AF44" s="53">
        <v>38443</v>
      </c>
      <c r="AG44" s="60">
        <v>0.63636360000000003</v>
      </c>
      <c r="AH44" s="55">
        <f t="shared" si="5"/>
        <v>0.63636361250000006</v>
      </c>
      <c r="AJ44" s="53">
        <v>38443</v>
      </c>
      <c r="AK44" s="60">
        <v>0.5</v>
      </c>
      <c r="AL44" s="55">
        <f t="shared" si="2"/>
        <v>0.61249999999999993</v>
      </c>
      <c r="AM44" s="55"/>
      <c r="AN44" s="53">
        <v>38443</v>
      </c>
      <c r="AO44" s="60">
        <v>0.7</v>
      </c>
      <c r="AP44" s="55">
        <f t="shared" si="3"/>
        <v>0.66250000000000009</v>
      </c>
      <c r="AQ44" s="55"/>
      <c r="AR44" s="53">
        <v>38443</v>
      </c>
      <c r="AS44" s="60">
        <v>0.3</v>
      </c>
      <c r="AT44" s="55">
        <f t="shared" si="4"/>
        <v>0.375</v>
      </c>
    </row>
    <row r="45" spans="1:46" x14ac:dyDescent="0.25">
      <c r="A45" s="53">
        <v>38443</v>
      </c>
      <c r="B45" s="60">
        <v>0.90909090000000004</v>
      </c>
      <c r="C45" s="55">
        <f t="shared" si="0"/>
        <v>0.94318181249999999</v>
      </c>
      <c r="AB45" s="53">
        <v>38534</v>
      </c>
      <c r="AC45" s="60">
        <v>0.72727269999999999</v>
      </c>
      <c r="AD45" s="55">
        <f t="shared" si="1"/>
        <v>0.70454542500000017</v>
      </c>
      <c r="AF45" s="53">
        <v>38534</v>
      </c>
      <c r="AG45" s="60">
        <v>0.72727269999999999</v>
      </c>
      <c r="AH45" s="55">
        <f t="shared" si="5"/>
        <v>0.6704545125000001</v>
      </c>
      <c r="AJ45" s="53">
        <v>38534</v>
      </c>
      <c r="AK45" s="60">
        <v>0.6</v>
      </c>
      <c r="AL45" s="55">
        <f t="shared" si="2"/>
        <v>0.57499999999999996</v>
      </c>
      <c r="AM45" s="55"/>
      <c r="AN45" s="53">
        <v>38534</v>
      </c>
      <c r="AO45" s="60">
        <v>0.9</v>
      </c>
      <c r="AP45" s="55">
        <f t="shared" si="3"/>
        <v>0.66249999999999998</v>
      </c>
      <c r="AQ45" s="55"/>
      <c r="AR45" s="53">
        <v>38534</v>
      </c>
      <c r="AS45" s="60">
        <v>0.5</v>
      </c>
      <c r="AT45" s="55">
        <f t="shared" si="4"/>
        <v>0.33750000000000002</v>
      </c>
    </row>
    <row r="46" spans="1:46" x14ac:dyDescent="0.25">
      <c r="A46" s="53">
        <v>38534</v>
      </c>
      <c r="B46" s="60">
        <v>1</v>
      </c>
      <c r="C46" s="55">
        <f t="shared" si="0"/>
        <v>0.94318181249999999</v>
      </c>
      <c r="AB46" s="53">
        <v>38626</v>
      </c>
      <c r="AC46" s="60">
        <v>0.72727269999999999</v>
      </c>
      <c r="AD46" s="55">
        <f t="shared" si="1"/>
        <v>0.69318178750000015</v>
      </c>
      <c r="AF46" s="53">
        <v>38626</v>
      </c>
      <c r="AG46" s="60">
        <v>0.63636360000000003</v>
      </c>
      <c r="AH46" s="55">
        <f t="shared" si="5"/>
        <v>0.6704545125000001</v>
      </c>
      <c r="AJ46" s="53">
        <v>38626</v>
      </c>
      <c r="AK46" s="60">
        <v>0.7</v>
      </c>
      <c r="AL46" s="55">
        <f t="shared" si="2"/>
        <v>0.5625</v>
      </c>
      <c r="AM46" s="55"/>
      <c r="AN46" s="53">
        <v>38626</v>
      </c>
      <c r="AO46" s="60">
        <v>0.4</v>
      </c>
      <c r="AP46" s="55">
        <f t="shared" si="3"/>
        <v>0.62500000000000011</v>
      </c>
      <c r="AQ46" s="55"/>
      <c r="AR46" s="53">
        <v>38626</v>
      </c>
      <c r="AS46" s="60">
        <v>0.4</v>
      </c>
      <c r="AT46" s="55">
        <f t="shared" si="4"/>
        <v>0.32500000000000001</v>
      </c>
    </row>
    <row r="47" spans="1:46" x14ac:dyDescent="0.25">
      <c r="A47" s="53">
        <v>38626</v>
      </c>
      <c r="B47" s="60">
        <v>0.90909090000000004</v>
      </c>
      <c r="C47" s="55">
        <f t="shared" si="0"/>
        <v>0.95454544999999991</v>
      </c>
      <c r="AB47" s="53">
        <v>38718</v>
      </c>
      <c r="AC47" s="60">
        <v>1</v>
      </c>
      <c r="AD47" s="55">
        <f t="shared" si="1"/>
        <v>0.73863633750000002</v>
      </c>
      <c r="AF47" s="53">
        <v>38718</v>
      </c>
      <c r="AG47" s="60">
        <v>0.63636360000000003</v>
      </c>
      <c r="AH47" s="55">
        <f t="shared" si="5"/>
        <v>0.6704545125000001</v>
      </c>
      <c r="AJ47" s="53">
        <v>38718</v>
      </c>
      <c r="AK47" s="60">
        <v>0.7</v>
      </c>
      <c r="AL47" s="55">
        <f t="shared" si="2"/>
        <v>0.6</v>
      </c>
      <c r="AM47" s="55"/>
      <c r="AN47" s="53">
        <v>38718</v>
      </c>
      <c r="AO47" s="60">
        <v>0.3</v>
      </c>
      <c r="AP47" s="55">
        <f t="shared" si="3"/>
        <v>0.54999999999999993</v>
      </c>
      <c r="AQ47" s="55"/>
      <c r="AR47" s="53">
        <v>38718</v>
      </c>
      <c r="AS47" s="60">
        <v>0.1</v>
      </c>
      <c r="AT47" s="55">
        <f t="shared" si="4"/>
        <v>0.28750000000000003</v>
      </c>
    </row>
    <row r="48" spans="1:46" x14ac:dyDescent="0.25">
      <c r="A48" s="53">
        <v>38718</v>
      </c>
      <c r="B48" s="60">
        <v>0.63636360000000003</v>
      </c>
      <c r="C48" s="55">
        <f t="shared" si="0"/>
        <v>0.90909090000000004</v>
      </c>
      <c r="AB48" s="53">
        <v>38808</v>
      </c>
      <c r="AC48" s="60">
        <v>0.63636360000000003</v>
      </c>
      <c r="AD48" s="55">
        <f t="shared" si="1"/>
        <v>0.72727269999999999</v>
      </c>
      <c r="AF48" s="53">
        <v>38808</v>
      </c>
      <c r="AG48" s="60">
        <v>0.54545460000000001</v>
      </c>
      <c r="AH48" s="55">
        <f t="shared" si="5"/>
        <v>0.64772725000000009</v>
      </c>
      <c r="AJ48" s="53">
        <v>38808</v>
      </c>
      <c r="AK48" s="60">
        <v>0.7</v>
      </c>
      <c r="AL48" s="55">
        <f t="shared" si="2"/>
        <v>0.6</v>
      </c>
      <c r="AM48" s="55"/>
      <c r="AN48" s="53">
        <v>38808</v>
      </c>
      <c r="AO48" s="60">
        <v>0.5</v>
      </c>
      <c r="AP48" s="55">
        <f t="shared" si="3"/>
        <v>0.52499999999999991</v>
      </c>
      <c r="AQ48" s="55"/>
      <c r="AR48" s="53">
        <v>38808</v>
      </c>
      <c r="AS48" s="60">
        <v>0.5</v>
      </c>
      <c r="AT48" s="55">
        <f t="shared" si="4"/>
        <v>0.30000000000000004</v>
      </c>
    </row>
    <row r="49" spans="1:46" x14ac:dyDescent="0.25">
      <c r="A49" s="53">
        <v>38808</v>
      </c>
      <c r="B49" s="60">
        <v>0.72727269999999999</v>
      </c>
      <c r="C49" s="55">
        <f t="shared" si="0"/>
        <v>0.87499998750000008</v>
      </c>
      <c r="AB49" s="53">
        <v>38899</v>
      </c>
      <c r="AC49" s="60">
        <v>0.81818179999999996</v>
      </c>
      <c r="AD49" s="55">
        <f t="shared" si="1"/>
        <v>0.74999997499999993</v>
      </c>
      <c r="AF49" s="53">
        <v>38899</v>
      </c>
      <c r="AG49" s="60">
        <v>0.72727269999999999</v>
      </c>
      <c r="AH49" s="55">
        <f t="shared" si="5"/>
        <v>0.65909088750000011</v>
      </c>
      <c r="AJ49" s="53">
        <v>38899</v>
      </c>
      <c r="AK49" s="60">
        <v>0.7</v>
      </c>
      <c r="AL49" s="55">
        <f t="shared" si="2"/>
        <v>0.65</v>
      </c>
      <c r="AM49" s="55"/>
      <c r="AN49" s="53">
        <v>38899</v>
      </c>
      <c r="AO49" s="60">
        <v>0.5</v>
      </c>
      <c r="AP49" s="55">
        <f t="shared" si="3"/>
        <v>0.51249999999999996</v>
      </c>
      <c r="AQ49" s="55"/>
      <c r="AR49" s="53">
        <v>38899</v>
      </c>
      <c r="AS49" s="60">
        <v>0.3</v>
      </c>
      <c r="AT49" s="55">
        <f t="shared" si="4"/>
        <v>0.32500000000000001</v>
      </c>
    </row>
    <row r="50" spans="1:46" x14ac:dyDescent="0.25">
      <c r="A50" s="53">
        <v>38899</v>
      </c>
      <c r="B50" s="60">
        <v>0.81818179999999996</v>
      </c>
      <c r="C50" s="55">
        <f t="shared" si="0"/>
        <v>0.86363635000000005</v>
      </c>
      <c r="AB50" s="53">
        <v>38991</v>
      </c>
      <c r="AC50" s="60">
        <v>0.90909090000000004</v>
      </c>
      <c r="AD50" s="55">
        <f t="shared" si="1"/>
        <v>0.78409088749999989</v>
      </c>
      <c r="AF50" s="53">
        <v>38991</v>
      </c>
      <c r="AG50" s="60">
        <v>0.90909090000000004</v>
      </c>
      <c r="AH50" s="55">
        <f t="shared" si="5"/>
        <v>0.69318180000000007</v>
      </c>
      <c r="AJ50" s="53">
        <v>38991</v>
      </c>
      <c r="AK50" s="60">
        <v>1</v>
      </c>
      <c r="AL50" s="55">
        <f t="shared" si="2"/>
        <v>0.70000000000000007</v>
      </c>
      <c r="AM50" s="55"/>
      <c r="AN50" s="53">
        <v>38991</v>
      </c>
      <c r="AO50" s="60">
        <v>0.9</v>
      </c>
      <c r="AP50" s="55">
        <f t="shared" si="3"/>
        <v>0.57499999999999996</v>
      </c>
      <c r="AQ50" s="55"/>
      <c r="AR50" s="53">
        <v>38991</v>
      </c>
      <c r="AS50" s="60">
        <v>0.9</v>
      </c>
      <c r="AT50" s="55">
        <f t="shared" si="4"/>
        <v>0.39999999999999997</v>
      </c>
    </row>
    <row r="51" spans="1:46" x14ac:dyDescent="0.25">
      <c r="A51" s="53">
        <v>38991</v>
      </c>
      <c r="B51" s="60">
        <v>1</v>
      </c>
      <c r="C51" s="55">
        <f t="shared" si="0"/>
        <v>0.87499998749999996</v>
      </c>
      <c r="AB51" s="53">
        <v>39083</v>
      </c>
      <c r="AC51" s="60">
        <v>1</v>
      </c>
      <c r="AD51" s="55">
        <f t="shared" si="1"/>
        <v>0.81818179999999996</v>
      </c>
      <c r="AF51" s="53">
        <v>39083</v>
      </c>
      <c r="AG51" s="60">
        <v>1</v>
      </c>
      <c r="AH51" s="55">
        <f t="shared" si="5"/>
        <v>0.72727271250000003</v>
      </c>
      <c r="AJ51" s="53">
        <v>39083</v>
      </c>
      <c r="AK51" s="60">
        <v>1</v>
      </c>
      <c r="AL51" s="55">
        <f t="shared" si="2"/>
        <v>0.73750000000000004</v>
      </c>
      <c r="AM51" s="55"/>
      <c r="AN51" s="53">
        <v>39083</v>
      </c>
      <c r="AO51" s="60">
        <v>0.8</v>
      </c>
      <c r="AP51" s="55">
        <f t="shared" si="3"/>
        <v>0.625</v>
      </c>
      <c r="AQ51" s="55"/>
      <c r="AR51" s="53">
        <v>39083</v>
      </c>
      <c r="AS51" s="60">
        <v>0.8</v>
      </c>
      <c r="AT51" s="55">
        <f t="shared" si="4"/>
        <v>0.47499999999999998</v>
      </c>
    </row>
    <row r="52" spans="1:46" x14ac:dyDescent="0.25">
      <c r="A52" s="53">
        <v>39083</v>
      </c>
      <c r="B52" s="60">
        <v>1</v>
      </c>
      <c r="C52" s="55">
        <f t="shared" si="0"/>
        <v>0.87499998749999996</v>
      </c>
      <c r="AB52" s="53">
        <v>39173</v>
      </c>
      <c r="AC52" s="60">
        <v>0.72727269999999999</v>
      </c>
      <c r="AD52" s="55">
        <f t="shared" si="1"/>
        <v>0.81818180000000007</v>
      </c>
      <c r="AF52" s="53">
        <v>39173</v>
      </c>
      <c r="AG52" s="60">
        <v>0.72727269999999999</v>
      </c>
      <c r="AH52" s="55">
        <f t="shared" si="5"/>
        <v>0.73863635000000005</v>
      </c>
      <c r="AJ52" s="53">
        <v>39173</v>
      </c>
      <c r="AK52" s="60">
        <v>1</v>
      </c>
      <c r="AL52" s="55">
        <f t="shared" si="2"/>
        <v>0.79999999999999993</v>
      </c>
      <c r="AM52" s="55"/>
      <c r="AN52" s="53">
        <v>39173</v>
      </c>
      <c r="AO52" s="60">
        <v>0.8</v>
      </c>
      <c r="AP52" s="55">
        <f t="shared" si="3"/>
        <v>0.63749999999999996</v>
      </c>
      <c r="AQ52" s="55"/>
      <c r="AR52" s="53">
        <v>39173</v>
      </c>
      <c r="AS52" s="60">
        <v>0.8</v>
      </c>
      <c r="AT52" s="55">
        <f t="shared" si="4"/>
        <v>0.53749999999999998</v>
      </c>
    </row>
    <row r="53" spans="1:46" x14ac:dyDescent="0.25">
      <c r="A53" s="53">
        <v>39173</v>
      </c>
      <c r="B53" s="60">
        <v>1</v>
      </c>
      <c r="C53" s="55">
        <f t="shared" si="0"/>
        <v>0.88636362499999999</v>
      </c>
      <c r="AB53" s="53">
        <v>39264</v>
      </c>
      <c r="AC53" s="60">
        <v>0.72727269999999999</v>
      </c>
      <c r="AD53" s="55">
        <f t="shared" si="1"/>
        <v>0.81818180000000007</v>
      </c>
      <c r="AF53" s="53">
        <v>39264</v>
      </c>
      <c r="AG53" s="60">
        <v>0.72727269999999999</v>
      </c>
      <c r="AH53" s="55">
        <f t="shared" si="5"/>
        <v>0.73863635000000005</v>
      </c>
      <c r="AJ53" s="53">
        <v>39264</v>
      </c>
      <c r="AK53" s="60">
        <v>1</v>
      </c>
      <c r="AL53" s="55">
        <f t="shared" si="2"/>
        <v>0.85</v>
      </c>
      <c r="AM53" s="55"/>
      <c r="AN53" s="53">
        <v>39264</v>
      </c>
      <c r="AO53" s="60">
        <v>0.2</v>
      </c>
      <c r="AP53" s="55">
        <f t="shared" si="3"/>
        <v>0.55000000000000004</v>
      </c>
      <c r="AQ53" s="55"/>
      <c r="AR53" s="53">
        <v>39264</v>
      </c>
      <c r="AS53" s="60">
        <v>0.2</v>
      </c>
      <c r="AT53" s="55">
        <f t="shared" si="4"/>
        <v>0.5</v>
      </c>
    </row>
    <row r="54" spans="1:46" x14ac:dyDescent="0.25">
      <c r="A54" s="53">
        <v>39264</v>
      </c>
      <c r="B54" s="60">
        <v>1</v>
      </c>
      <c r="C54" s="55">
        <f t="shared" si="0"/>
        <v>0.88636362499999999</v>
      </c>
      <c r="AB54" s="53">
        <v>39356</v>
      </c>
      <c r="AC54" s="60">
        <v>0.81818179999999996</v>
      </c>
      <c r="AD54" s="55">
        <f t="shared" si="1"/>
        <v>0.82954543750000009</v>
      </c>
      <c r="AF54" s="53">
        <v>39356</v>
      </c>
      <c r="AG54" s="60">
        <v>0.81818179999999996</v>
      </c>
      <c r="AH54" s="55">
        <f t="shared" si="5"/>
        <v>0.76136362499999999</v>
      </c>
      <c r="AJ54" s="53">
        <v>39356</v>
      </c>
      <c r="AK54" s="60">
        <v>1</v>
      </c>
      <c r="AL54" s="55">
        <f t="shared" si="2"/>
        <v>0.88749999999999996</v>
      </c>
      <c r="AM54" s="55"/>
      <c r="AN54" s="53">
        <v>39356</v>
      </c>
      <c r="AO54" s="60">
        <v>0.7</v>
      </c>
      <c r="AP54" s="55">
        <f t="shared" si="3"/>
        <v>0.58750000000000002</v>
      </c>
      <c r="AQ54" s="55"/>
      <c r="AR54" s="53">
        <v>39356</v>
      </c>
      <c r="AS54" s="60">
        <v>0.7</v>
      </c>
      <c r="AT54" s="55">
        <f t="shared" si="4"/>
        <v>0.53749999999999998</v>
      </c>
    </row>
    <row r="55" spans="1:46" x14ac:dyDescent="0.25">
      <c r="A55" s="53">
        <v>39356</v>
      </c>
      <c r="B55" s="60">
        <v>1</v>
      </c>
      <c r="C55" s="55">
        <f t="shared" si="0"/>
        <v>0.89772726250000001</v>
      </c>
      <c r="AB55" s="53">
        <v>39448</v>
      </c>
      <c r="AC55" s="60">
        <v>0.72727269999999999</v>
      </c>
      <c r="AD55" s="55">
        <f t="shared" si="1"/>
        <v>0.79545452500000002</v>
      </c>
      <c r="AF55" s="53">
        <v>39448</v>
      </c>
      <c r="AG55" s="60">
        <v>0.72727269999999999</v>
      </c>
      <c r="AH55" s="55">
        <f t="shared" si="5"/>
        <v>0.77272726250000001</v>
      </c>
      <c r="AJ55" s="53">
        <v>39448</v>
      </c>
      <c r="AK55" s="60">
        <v>1</v>
      </c>
      <c r="AL55" s="55">
        <f t="shared" si="2"/>
        <v>0.92500000000000004</v>
      </c>
      <c r="AM55" s="55"/>
      <c r="AN55" s="53">
        <v>39448</v>
      </c>
      <c r="AO55" s="60">
        <v>0.3</v>
      </c>
      <c r="AP55" s="55">
        <f t="shared" si="3"/>
        <v>0.58750000000000002</v>
      </c>
      <c r="AQ55" s="55"/>
      <c r="AR55" s="53">
        <v>39448</v>
      </c>
      <c r="AS55" s="60">
        <v>0.3</v>
      </c>
      <c r="AT55" s="55">
        <f t="shared" si="4"/>
        <v>0.5625</v>
      </c>
    </row>
    <row r="56" spans="1:46" x14ac:dyDescent="0.25">
      <c r="A56" s="53">
        <v>39448</v>
      </c>
      <c r="B56" s="60">
        <v>1</v>
      </c>
      <c r="C56" s="55">
        <f t="shared" si="0"/>
        <v>0.94318181249999999</v>
      </c>
      <c r="AB56" s="53">
        <v>39539</v>
      </c>
      <c r="AC56" s="60">
        <v>0.90909090000000004</v>
      </c>
      <c r="AD56" s="55">
        <f t="shared" si="1"/>
        <v>0.82954543749999998</v>
      </c>
      <c r="AF56" s="53">
        <v>39539</v>
      </c>
      <c r="AG56" s="60">
        <v>0.90909090000000004</v>
      </c>
      <c r="AH56" s="55">
        <f t="shared" si="5"/>
        <v>0.81818179999999996</v>
      </c>
      <c r="AJ56" s="53">
        <v>39539</v>
      </c>
      <c r="AK56" s="60">
        <v>0.9</v>
      </c>
      <c r="AL56" s="55">
        <f t="shared" si="2"/>
        <v>0.95000000000000007</v>
      </c>
      <c r="AM56" s="55"/>
      <c r="AN56" s="53">
        <v>39539</v>
      </c>
      <c r="AO56" s="60">
        <v>0.7</v>
      </c>
      <c r="AP56" s="55">
        <f t="shared" si="3"/>
        <v>0.61250000000000004</v>
      </c>
      <c r="AQ56" s="55"/>
      <c r="AR56" s="53">
        <v>39539</v>
      </c>
      <c r="AS56" s="60">
        <v>0.6</v>
      </c>
      <c r="AT56" s="55">
        <f t="shared" si="4"/>
        <v>0.57499999999999996</v>
      </c>
    </row>
    <row r="57" spans="1:46" x14ac:dyDescent="0.25">
      <c r="A57" s="53">
        <v>39539</v>
      </c>
      <c r="B57" s="60">
        <v>1</v>
      </c>
      <c r="C57" s="55">
        <f t="shared" si="0"/>
        <v>0.97727272499999995</v>
      </c>
      <c r="AB57" s="53">
        <v>39630</v>
      </c>
      <c r="AC57" s="60">
        <v>1</v>
      </c>
      <c r="AD57" s="55">
        <f t="shared" si="1"/>
        <v>0.85227271250000003</v>
      </c>
      <c r="AF57" s="53">
        <v>39630</v>
      </c>
      <c r="AG57" s="60">
        <v>1</v>
      </c>
      <c r="AH57" s="55">
        <f t="shared" si="5"/>
        <v>0.85227271250000003</v>
      </c>
      <c r="AJ57" s="53">
        <v>39630</v>
      </c>
      <c r="AK57" s="60">
        <v>0.9</v>
      </c>
      <c r="AL57" s="55">
        <f t="shared" si="2"/>
        <v>0.97500000000000009</v>
      </c>
      <c r="AM57" s="55"/>
      <c r="AN57" s="53">
        <v>39630</v>
      </c>
      <c r="AO57" s="60">
        <v>0.8</v>
      </c>
      <c r="AP57" s="55">
        <f t="shared" si="3"/>
        <v>0.65</v>
      </c>
      <c r="AQ57" s="55"/>
      <c r="AR57" s="53">
        <v>39630</v>
      </c>
      <c r="AS57" s="60">
        <v>0.7</v>
      </c>
      <c r="AT57" s="55">
        <f t="shared" si="4"/>
        <v>0.625</v>
      </c>
    </row>
    <row r="58" spans="1:46" x14ac:dyDescent="0.25">
      <c r="A58" s="53">
        <v>39630</v>
      </c>
      <c r="B58" s="60">
        <v>1</v>
      </c>
      <c r="C58" s="55">
        <f t="shared" si="0"/>
        <v>1</v>
      </c>
      <c r="AB58" s="53">
        <v>39722</v>
      </c>
      <c r="AC58" s="60">
        <v>1</v>
      </c>
      <c r="AD58" s="55">
        <f t="shared" si="1"/>
        <v>0.86363634999999994</v>
      </c>
      <c r="AF58" s="53">
        <v>39722</v>
      </c>
      <c r="AG58" s="60">
        <v>0.45454549999999999</v>
      </c>
      <c r="AH58" s="55">
        <f t="shared" si="5"/>
        <v>0.79545453749999995</v>
      </c>
      <c r="AJ58" s="53">
        <v>39722</v>
      </c>
      <c r="AK58" s="60">
        <v>0.6</v>
      </c>
      <c r="AL58" s="55">
        <f t="shared" si="2"/>
        <v>0.92500000000000004</v>
      </c>
      <c r="AM58" s="55"/>
      <c r="AN58" s="53">
        <v>39722</v>
      </c>
      <c r="AO58" s="60">
        <v>0.8</v>
      </c>
      <c r="AP58" s="55">
        <f t="shared" si="3"/>
        <v>0.63749999999999996</v>
      </c>
      <c r="AQ58" s="55"/>
      <c r="AR58" s="53">
        <v>39722</v>
      </c>
      <c r="AS58" s="60">
        <v>0.6</v>
      </c>
      <c r="AT58" s="55">
        <f t="shared" si="4"/>
        <v>0.58749999999999991</v>
      </c>
    </row>
    <row r="59" spans="1:46" x14ac:dyDescent="0.25">
      <c r="A59" s="53">
        <v>39722</v>
      </c>
      <c r="B59" s="60">
        <v>0.45454549999999999</v>
      </c>
      <c r="C59" s="55">
        <f t="shared" si="0"/>
        <v>0.93181818750000001</v>
      </c>
      <c r="AB59" s="53">
        <v>39814</v>
      </c>
      <c r="AC59" s="60">
        <v>1</v>
      </c>
      <c r="AD59" s="55">
        <f t="shared" si="1"/>
        <v>0.86363634999999994</v>
      </c>
      <c r="AF59" s="53">
        <v>39814</v>
      </c>
      <c r="AG59" s="60">
        <v>0.90909090000000004</v>
      </c>
      <c r="AH59" s="55">
        <f t="shared" si="5"/>
        <v>0.78409089999999992</v>
      </c>
      <c r="AJ59" s="53">
        <v>39814</v>
      </c>
      <c r="AK59" s="60">
        <v>0.9</v>
      </c>
      <c r="AL59" s="55">
        <f t="shared" si="2"/>
        <v>0.91250000000000009</v>
      </c>
      <c r="AM59" s="55"/>
      <c r="AN59" s="53">
        <v>39814</v>
      </c>
      <c r="AO59" s="60">
        <v>0.9</v>
      </c>
      <c r="AP59" s="55">
        <f t="shared" si="3"/>
        <v>0.65</v>
      </c>
      <c r="AQ59" s="55"/>
      <c r="AR59" s="53">
        <v>39814</v>
      </c>
      <c r="AS59" s="60">
        <v>0.9</v>
      </c>
      <c r="AT59" s="55">
        <f t="shared" si="4"/>
        <v>0.6</v>
      </c>
    </row>
    <row r="60" spans="1:46" x14ac:dyDescent="0.25">
      <c r="A60" s="53">
        <v>39814</v>
      </c>
      <c r="B60" s="60">
        <v>0.90909090000000004</v>
      </c>
      <c r="C60" s="55">
        <f t="shared" si="0"/>
        <v>0.92045454999999998</v>
      </c>
      <c r="AB60" s="53">
        <v>39904</v>
      </c>
      <c r="AC60" s="60">
        <v>0.81818179999999996</v>
      </c>
      <c r="AD60" s="55">
        <f t="shared" si="1"/>
        <v>0.87499998749999996</v>
      </c>
      <c r="AF60" s="53">
        <v>39904</v>
      </c>
      <c r="AG60" s="60">
        <v>0.81818179999999996</v>
      </c>
      <c r="AH60" s="55">
        <f t="shared" si="5"/>
        <v>0.79545453749999995</v>
      </c>
      <c r="AJ60" s="53">
        <v>39904</v>
      </c>
      <c r="AK60" s="60">
        <v>0.9</v>
      </c>
      <c r="AL60" s="55">
        <f t="shared" si="2"/>
        <v>0.9</v>
      </c>
      <c r="AM60" s="55"/>
      <c r="AN60" s="53">
        <v>39904</v>
      </c>
      <c r="AO60" s="60">
        <v>0.3</v>
      </c>
      <c r="AP60" s="55">
        <f t="shared" si="3"/>
        <v>0.58750000000000002</v>
      </c>
      <c r="AQ60" s="55"/>
      <c r="AR60" s="53">
        <v>39904</v>
      </c>
      <c r="AS60" s="60">
        <v>0.2</v>
      </c>
      <c r="AT60" s="55">
        <f t="shared" si="4"/>
        <v>0.52500000000000002</v>
      </c>
    </row>
    <row r="61" spans="1:46" x14ac:dyDescent="0.25">
      <c r="A61" s="53">
        <v>39904</v>
      </c>
      <c r="B61" s="60">
        <v>1</v>
      </c>
      <c r="C61" s="55">
        <f t="shared" si="0"/>
        <v>0.92045454999999998</v>
      </c>
      <c r="D61" s="99" t="s">
        <v>274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53">
        <v>39995</v>
      </c>
      <c r="AC61" s="60">
        <v>0.81818179999999996</v>
      </c>
      <c r="AD61" s="55">
        <f t="shared" si="1"/>
        <v>0.88636362499999988</v>
      </c>
      <c r="AF61" s="53">
        <v>39995</v>
      </c>
      <c r="AG61" s="60">
        <v>0.81818179999999996</v>
      </c>
      <c r="AH61" s="55">
        <f t="shared" si="5"/>
        <v>0.80681817499999986</v>
      </c>
      <c r="AJ61" s="53">
        <v>39995</v>
      </c>
      <c r="AK61" s="60">
        <v>1</v>
      </c>
      <c r="AL61" s="55">
        <f t="shared" si="2"/>
        <v>0.9</v>
      </c>
      <c r="AM61" s="55"/>
      <c r="AN61" s="53">
        <v>39995</v>
      </c>
      <c r="AO61" s="60">
        <v>0.6</v>
      </c>
      <c r="AP61" s="55">
        <f t="shared" si="3"/>
        <v>0.63749999999999996</v>
      </c>
      <c r="AQ61" s="55"/>
      <c r="AR61" s="53">
        <v>39995</v>
      </c>
      <c r="AS61" s="60">
        <v>0.6</v>
      </c>
      <c r="AT61" s="55">
        <f t="shared" si="4"/>
        <v>0.57499999999999996</v>
      </c>
    </row>
    <row r="62" spans="1:46" x14ac:dyDescent="0.25">
      <c r="A62" s="53">
        <v>39995</v>
      </c>
      <c r="B62" s="60">
        <v>1</v>
      </c>
      <c r="C62" s="55">
        <f t="shared" si="0"/>
        <v>0.92045454999999998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53">
        <v>40087</v>
      </c>
      <c r="AC62" s="60">
        <v>0.81818179999999996</v>
      </c>
      <c r="AD62" s="55">
        <f t="shared" si="1"/>
        <v>0.88636362499999988</v>
      </c>
      <c r="AF62" s="53">
        <v>40087</v>
      </c>
      <c r="AG62" s="60">
        <v>0.81818179999999996</v>
      </c>
      <c r="AH62" s="55">
        <f t="shared" si="5"/>
        <v>0.80681817499999986</v>
      </c>
      <c r="AJ62" s="53">
        <v>40087</v>
      </c>
      <c r="AK62" s="60">
        <v>1</v>
      </c>
      <c r="AL62" s="55">
        <f t="shared" si="2"/>
        <v>0.9</v>
      </c>
      <c r="AM62" s="55"/>
      <c r="AN62" s="53">
        <v>40087</v>
      </c>
      <c r="AO62" s="60">
        <v>0.7</v>
      </c>
      <c r="AP62" s="55">
        <f t="shared" si="3"/>
        <v>0.63749999999999996</v>
      </c>
      <c r="AQ62" s="55"/>
      <c r="AR62" s="53">
        <v>40087</v>
      </c>
      <c r="AS62" s="60">
        <v>0.7</v>
      </c>
      <c r="AT62" s="55">
        <f t="shared" si="4"/>
        <v>0.57499999999999996</v>
      </c>
    </row>
    <row r="63" spans="1:46" x14ac:dyDescent="0.25">
      <c r="A63" s="53">
        <v>40087</v>
      </c>
      <c r="B63" s="60">
        <v>1</v>
      </c>
      <c r="C63" s="55">
        <f t="shared" si="0"/>
        <v>0.92045454999999998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53">
        <v>40179</v>
      </c>
      <c r="AC63" s="60">
        <v>0.81818179999999996</v>
      </c>
      <c r="AD63" s="55">
        <f t="shared" si="1"/>
        <v>0.89772726249999979</v>
      </c>
      <c r="AF63" s="53">
        <v>40179</v>
      </c>
      <c r="AG63" s="60">
        <v>0.72727269999999999</v>
      </c>
      <c r="AH63" s="55">
        <f t="shared" si="5"/>
        <v>0.80681817499999986</v>
      </c>
      <c r="AJ63" s="53">
        <v>40179</v>
      </c>
      <c r="AK63" s="60">
        <v>0.8</v>
      </c>
      <c r="AL63" s="55">
        <f t="shared" si="2"/>
        <v>0.875</v>
      </c>
      <c r="AM63" s="55"/>
      <c r="AN63" s="53">
        <v>40179</v>
      </c>
      <c r="AO63" s="60">
        <v>0.8</v>
      </c>
      <c r="AP63" s="55">
        <f t="shared" si="3"/>
        <v>0.7</v>
      </c>
      <c r="AQ63" s="55"/>
      <c r="AR63" s="53">
        <v>40179</v>
      </c>
      <c r="AS63" s="60">
        <v>0.6</v>
      </c>
      <c r="AT63" s="55">
        <f t="shared" si="4"/>
        <v>0.61249999999999993</v>
      </c>
    </row>
    <row r="64" spans="1:46" x14ac:dyDescent="0.25">
      <c r="A64" s="53">
        <v>40179</v>
      </c>
      <c r="B64" s="60">
        <v>0.90909090000000004</v>
      </c>
      <c r="C64" s="55">
        <f t="shared" si="0"/>
        <v>0.90909091249999996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53">
        <v>40269</v>
      </c>
      <c r="AC64" s="60">
        <v>1</v>
      </c>
      <c r="AD64" s="55">
        <f t="shared" si="1"/>
        <v>0.90909089999999992</v>
      </c>
      <c r="AF64" s="53">
        <v>40269</v>
      </c>
      <c r="AG64" s="60">
        <v>0.72727269999999999</v>
      </c>
      <c r="AH64" s="55">
        <f t="shared" si="5"/>
        <v>0.78409090000000004</v>
      </c>
      <c r="AJ64" s="53">
        <v>40269</v>
      </c>
      <c r="AK64" s="60">
        <v>0.9</v>
      </c>
      <c r="AL64" s="55">
        <f t="shared" si="2"/>
        <v>0.875</v>
      </c>
      <c r="AM64" s="55"/>
      <c r="AN64" s="53">
        <v>40269</v>
      </c>
      <c r="AO64" s="60">
        <v>0.8</v>
      </c>
      <c r="AP64" s="55">
        <f t="shared" si="3"/>
        <v>0.71249999999999991</v>
      </c>
      <c r="AQ64" s="55"/>
      <c r="AR64" s="53">
        <v>40269</v>
      </c>
      <c r="AS64" s="60">
        <v>0.7</v>
      </c>
      <c r="AT64" s="55">
        <f t="shared" si="4"/>
        <v>0.625</v>
      </c>
    </row>
    <row r="65" spans="1:46" x14ac:dyDescent="0.25">
      <c r="A65" s="53">
        <v>40269</v>
      </c>
      <c r="B65" s="60">
        <v>0.72727269999999999</v>
      </c>
      <c r="C65" s="55">
        <f t="shared" si="0"/>
        <v>0.875</v>
      </c>
      <c r="AB65" s="53">
        <v>40360</v>
      </c>
      <c r="AC65" s="60">
        <v>0.81818179999999996</v>
      </c>
      <c r="AD65" s="55">
        <f t="shared" si="1"/>
        <v>0.88636362499999988</v>
      </c>
      <c r="AF65" s="53">
        <v>40360</v>
      </c>
      <c r="AG65" s="60">
        <v>0.45454549999999999</v>
      </c>
      <c r="AH65" s="55">
        <f t="shared" si="5"/>
        <v>0.71590908750000004</v>
      </c>
      <c r="AJ65" s="53">
        <v>40360</v>
      </c>
      <c r="AK65" s="60">
        <v>0.2</v>
      </c>
      <c r="AL65" s="55">
        <f t="shared" si="2"/>
        <v>0.78750000000000009</v>
      </c>
      <c r="AM65" s="55"/>
      <c r="AN65" s="53">
        <v>40360</v>
      </c>
      <c r="AO65" s="60">
        <v>0.5</v>
      </c>
      <c r="AP65" s="55">
        <f t="shared" si="3"/>
        <v>0.67499999999999993</v>
      </c>
      <c r="AQ65" s="55"/>
      <c r="AR65" s="53">
        <v>40360</v>
      </c>
      <c r="AS65" s="60">
        <v>0.2</v>
      </c>
      <c r="AT65" s="55">
        <f t="shared" si="4"/>
        <v>0.5625</v>
      </c>
    </row>
    <row r="66" spans="1:46" x14ac:dyDescent="0.25">
      <c r="A66" s="53">
        <v>40360</v>
      </c>
      <c r="B66" s="60">
        <v>0.63636360000000003</v>
      </c>
      <c r="C66" s="55">
        <f t="shared" si="0"/>
        <v>0.82954545000000002</v>
      </c>
      <c r="AB66" s="53">
        <v>40452</v>
      </c>
      <c r="AC66" s="60">
        <v>0.90909090000000004</v>
      </c>
      <c r="AD66" s="55">
        <f t="shared" si="1"/>
        <v>0.87499998749999996</v>
      </c>
      <c r="AF66" s="53">
        <v>40452</v>
      </c>
      <c r="AG66" s="60">
        <v>0.63636360000000003</v>
      </c>
      <c r="AH66" s="55">
        <f t="shared" si="5"/>
        <v>0.73863635000000005</v>
      </c>
      <c r="AJ66" s="53">
        <v>40452</v>
      </c>
      <c r="AK66" s="60">
        <v>0.4</v>
      </c>
      <c r="AL66" s="55">
        <f t="shared" si="2"/>
        <v>0.76250000000000007</v>
      </c>
      <c r="AM66" s="55"/>
      <c r="AN66" s="53">
        <v>40452</v>
      </c>
      <c r="AO66" s="60">
        <v>0.2</v>
      </c>
      <c r="AP66" s="55">
        <f t="shared" si="3"/>
        <v>0.6</v>
      </c>
      <c r="AQ66" s="55"/>
      <c r="AR66" s="53">
        <v>40452</v>
      </c>
      <c r="AS66" s="60">
        <v>0.1</v>
      </c>
      <c r="AT66" s="55">
        <f t="shared" si="4"/>
        <v>0.5</v>
      </c>
    </row>
    <row r="67" spans="1:46" x14ac:dyDescent="0.25">
      <c r="A67" s="53">
        <v>40452</v>
      </c>
      <c r="B67" s="60">
        <v>0.63636360000000003</v>
      </c>
      <c r="C67" s="55">
        <f t="shared" si="0"/>
        <v>0.85227271250000003</v>
      </c>
      <c r="AB67" s="53">
        <v>40544</v>
      </c>
      <c r="AC67" s="60">
        <v>0.81818179999999996</v>
      </c>
      <c r="AD67" s="55">
        <f t="shared" si="1"/>
        <v>0.85227271249999992</v>
      </c>
      <c r="AF67" s="53">
        <v>40544</v>
      </c>
      <c r="AG67" s="60">
        <v>0.81818179999999996</v>
      </c>
      <c r="AH67" s="55">
        <f t="shared" si="5"/>
        <v>0.72727271249999992</v>
      </c>
      <c r="AJ67" s="53">
        <v>40544</v>
      </c>
      <c r="AK67" s="60">
        <v>0.7</v>
      </c>
      <c r="AL67" s="55">
        <f t="shared" si="2"/>
        <v>0.73750000000000016</v>
      </c>
      <c r="AM67" s="55"/>
      <c r="AN67" s="53">
        <v>40544</v>
      </c>
      <c r="AO67" s="60">
        <v>0.6</v>
      </c>
      <c r="AP67" s="55">
        <f t="shared" si="3"/>
        <v>0.5625</v>
      </c>
      <c r="AQ67" s="55"/>
      <c r="AR67" s="53">
        <v>40544</v>
      </c>
      <c r="AS67" s="60">
        <v>0.5</v>
      </c>
      <c r="AT67" s="55">
        <f t="shared" si="4"/>
        <v>0.45</v>
      </c>
    </row>
    <row r="68" spans="1:46" x14ac:dyDescent="0.25">
      <c r="A68" s="53">
        <v>40544</v>
      </c>
      <c r="B68" s="60">
        <v>1</v>
      </c>
      <c r="C68" s="55">
        <f t="shared" si="0"/>
        <v>0.86363635000000005</v>
      </c>
      <c r="AB68" s="53">
        <v>40634</v>
      </c>
      <c r="AC68" s="60">
        <v>0.72727269999999999</v>
      </c>
      <c r="AD68" s="55">
        <f t="shared" si="1"/>
        <v>0.84090907499999989</v>
      </c>
      <c r="AF68" s="53">
        <v>40634</v>
      </c>
      <c r="AG68" s="60">
        <v>0.72727269999999999</v>
      </c>
      <c r="AH68" s="55">
        <f t="shared" si="5"/>
        <v>0.71590907500000001</v>
      </c>
      <c r="AJ68" s="53">
        <v>40634</v>
      </c>
      <c r="AK68" s="60">
        <v>0.7</v>
      </c>
      <c r="AL68" s="55">
        <f t="shared" si="2"/>
        <v>0.71250000000000002</v>
      </c>
      <c r="AM68" s="55"/>
      <c r="AN68" s="53">
        <v>40634</v>
      </c>
      <c r="AO68" s="60">
        <v>0.4</v>
      </c>
      <c r="AP68" s="55">
        <f t="shared" si="3"/>
        <v>0.57499999999999996</v>
      </c>
      <c r="AQ68" s="55"/>
      <c r="AR68" s="53">
        <v>40634</v>
      </c>
      <c r="AS68" s="60">
        <v>0.3</v>
      </c>
      <c r="AT68" s="55">
        <f t="shared" si="4"/>
        <v>0.46249999999999997</v>
      </c>
    </row>
    <row r="69" spans="1:46" x14ac:dyDescent="0.25">
      <c r="A69" s="53">
        <v>40634</v>
      </c>
      <c r="B69" s="60">
        <v>1</v>
      </c>
      <c r="C69" s="55">
        <f t="shared" si="0"/>
        <v>0.86363634999999994</v>
      </c>
      <c r="AB69" s="53">
        <v>40725</v>
      </c>
      <c r="AC69" s="60">
        <v>0.54545460000000001</v>
      </c>
      <c r="AD69" s="55">
        <f t="shared" si="1"/>
        <v>0.80681817500000008</v>
      </c>
      <c r="AF69" s="53">
        <v>40725</v>
      </c>
      <c r="AG69" s="60">
        <v>0.54545460000000001</v>
      </c>
      <c r="AH69" s="55">
        <f t="shared" si="5"/>
        <v>0.68181817500000008</v>
      </c>
      <c r="AJ69" s="53">
        <v>40725</v>
      </c>
      <c r="AK69" s="60">
        <v>0.4</v>
      </c>
      <c r="AL69" s="55">
        <f t="shared" si="2"/>
        <v>0.63750000000000007</v>
      </c>
      <c r="AM69" s="55"/>
      <c r="AN69" s="53">
        <v>40725</v>
      </c>
      <c r="AO69" s="60">
        <v>0.8</v>
      </c>
      <c r="AP69" s="55">
        <f t="shared" si="3"/>
        <v>0.6</v>
      </c>
      <c r="AQ69" s="55"/>
      <c r="AR69" s="53">
        <v>40725</v>
      </c>
      <c r="AS69" s="60">
        <v>0.4</v>
      </c>
      <c r="AT69" s="55">
        <f t="shared" si="4"/>
        <v>0.43749999999999994</v>
      </c>
    </row>
    <row r="70" spans="1:46" x14ac:dyDescent="0.25">
      <c r="A70" s="53">
        <v>40725</v>
      </c>
      <c r="B70" s="60">
        <v>1</v>
      </c>
      <c r="C70" s="55">
        <f t="shared" si="0"/>
        <v>0.86363635000000005</v>
      </c>
      <c r="AB70" s="53">
        <v>40817</v>
      </c>
      <c r="AC70" s="60">
        <v>0.72727269999999999</v>
      </c>
      <c r="AD70" s="55">
        <f t="shared" si="1"/>
        <v>0.79545453750000006</v>
      </c>
      <c r="AF70" s="53">
        <v>40817</v>
      </c>
      <c r="AG70" s="60">
        <v>0.63636360000000003</v>
      </c>
      <c r="AH70" s="55">
        <f t="shared" si="5"/>
        <v>0.65909090000000004</v>
      </c>
      <c r="AJ70" s="53">
        <v>40817</v>
      </c>
      <c r="AK70" s="60">
        <v>0.6</v>
      </c>
      <c r="AL70" s="55">
        <f t="shared" si="2"/>
        <v>0.58750000000000002</v>
      </c>
      <c r="AM70" s="55"/>
      <c r="AN70" s="53">
        <v>40817</v>
      </c>
      <c r="AO70" s="60">
        <v>0.4</v>
      </c>
      <c r="AP70" s="55">
        <f t="shared" si="3"/>
        <v>0.56250000000000011</v>
      </c>
      <c r="AQ70" s="55"/>
      <c r="AR70" s="53">
        <v>40817</v>
      </c>
      <c r="AS70" s="60">
        <v>0.3</v>
      </c>
      <c r="AT70" s="55">
        <f t="shared" si="4"/>
        <v>0.3874999999999999</v>
      </c>
    </row>
    <row r="71" spans="1:46" x14ac:dyDescent="0.25">
      <c r="A71" s="53">
        <v>40817</v>
      </c>
      <c r="B71" s="60">
        <v>0.90909090000000004</v>
      </c>
      <c r="C71" s="55">
        <f t="shared" si="0"/>
        <v>0.85227271250000003</v>
      </c>
      <c r="AB71" s="53">
        <v>40909</v>
      </c>
      <c r="AC71" s="60">
        <v>0.81818179999999996</v>
      </c>
      <c r="AD71" s="55">
        <f t="shared" si="1"/>
        <v>0.79545453750000006</v>
      </c>
      <c r="AF71" s="53">
        <v>40909</v>
      </c>
      <c r="AG71" s="60">
        <v>0.45454549999999999</v>
      </c>
      <c r="AH71" s="55">
        <f t="shared" si="5"/>
        <v>0.625</v>
      </c>
      <c r="AJ71" s="53">
        <v>40909</v>
      </c>
      <c r="AK71" s="60">
        <v>0.6</v>
      </c>
      <c r="AL71" s="55">
        <f t="shared" si="2"/>
        <v>0.5625</v>
      </c>
      <c r="AM71" s="55"/>
      <c r="AN71" s="53">
        <v>40909</v>
      </c>
      <c r="AO71" s="60">
        <v>0.5</v>
      </c>
      <c r="AP71" s="55">
        <f t="shared" si="3"/>
        <v>0.52499999999999991</v>
      </c>
      <c r="AQ71" s="55"/>
      <c r="AR71" s="53">
        <v>40909</v>
      </c>
      <c r="AS71" s="60">
        <v>0.4</v>
      </c>
      <c r="AT71" s="55">
        <f t="shared" si="4"/>
        <v>0.36249999999999999</v>
      </c>
    </row>
    <row r="72" spans="1:46" x14ac:dyDescent="0.25">
      <c r="A72" s="53">
        <v>40909</v>
      </c>
      <c r="B72" s="60">
        <v>0.63636360000000003</v>
      </c>
      <c r="C72" s="55">
        <f t="shared" si="0"/>
        <v>0.81818180000000007</v>
      </c>
      <c r="AB72" s="53">
        <v>41000</v>
      </c>
      <c r="AC72" s="60">
        <v>0.90909090000000004</v>
      </c>
      <c r="AD72" s="55">
        <f t="shared" si="1"/>
        <v>0.78409089999999992</v>
      </c>
      <c r="AF72" s="53">
        <v>41000</v>
      </c>
      <c r="AG72" s="60">
        <v>0.54545460000000001</v>
      </c>
      <c r="AH72" s="55">
        <f t="shared" si="5"/>
        <v>0.60227273749999999</v>
      </c>
      <c r="AJ72" s="53">
        <v>41000</v>
      </c>
      <c r="AK72" s="60">
        <v>0.6</v>
      </c>
      <c r="AL72" s="55">
        <f t="shared" si="2"/>
        <v>0.52500000000000002</v>
      </c>
      <c r="AM72" s="55"/>
      <c r="AN72" s="53">
        <v>41000</v>
      </c>
      <c r="AO72" s="60">
        <v>0.7</v>
      </c>
      <c r="AP72" s="55">
        <f t="shared" si="3"/>
        <v>0.51249999999999996</v>
      </c>
      <c r="AQ72" s="55"/>
      <c r="AR72" s="53">
        <v>41000</v>
      </c>
      <c r="AS72" s="60">
        <v>0.4</v>
      </c>
      <c r="AT72" s="55">
        <f t="shared" si="4"/>
        <v>0.32500000000000001</v>
      </c>
    </row>
    <row r="73" spans="1:46" x14ac:dyDescent="0.25">
      <c r="A73" s="53">
        <v>41000</v>
      </c>
      <c r="B73" s="60">
        <v>0.54545460000000001</v>
      </c>
      <c r="C73" s="55">
        <f t="shared" si="0"/>
        <v>0.79545453750000006</v>
      </c>
      <c r="AB73" s="53">
        <v>41091</v>
      </c>
      <c r="AC73" s="60">
        <v>1</v>
      </c>
      <c r="AD73" s="55">
        <f t="shared" si="1"/>
        <v>0.80681817499999997</v>
      </c>
      <c r="AF73" s="53">
        <v>41091</v>
      </c>
      <c r="AG73" s="60">
        <v>0.72727269999999999</v>
      </c>
      <c r="AH73" s="55">
        <f t="shared" si="5"/>
        <v>0.63636363750000013</v>
      </c>
      <c r="AJ73" s="53">
        <v>41091</v>
      </c>
      <c r="AK73" s="60">
        <v>0.9</v>
      </c>
      <c r="AL73" s="55">
        <f t="shared" si="2"/>
        <v>0.61250000000000004</v>
      </c>
      <c r="AM73" s="55"/>
      <c r="AN73" s="53">
        <v>41091</v>
      </c>
      <c r="AO73" s="60">
        <v>0.7</v>
      </c>
      <c r="AP73" s="55">
        <f t="shared" si="3"/>
        <v>0.53749999999999998</v>
      </c>
      <c r="AQ73" s="55"/>
      <c r="AR73" s="53">
        <v>41091</v>
      </c>
      <c r="AS73" s="60">
        <v>0.6</v>
      </c>
      <c r="AT73" s="55">
        <f t="shared" si="4"/>
        <v>0.375</v>
      </c>
    </row>
    <row r="74" spans="1:46" x14ac:dyDescent="0.25">
      <c r="A74" s="53">
        <v>41091</v>
      </c>
      <c r="B74" s="60">
        <v>0.72727269999999999</v>
      </c>
      <c r="C74" s="55">
        <f t="shared" si="0"/>
        <v>0.80681817500000008</v>
      </c>
      <c r="AB74" s="53">
        <v>41183</v>
      </c>
      <c r="AC74" s="60">
        <v>0.90909090000000004</v>
      </c>
      <c r="AD74" s="55">
        <f t="shared" si="1"/>
        <v>0.80681817499999997</v>
      </c>
      <c r="AF74" s="53">
        <v>41183</v>
      </c>
      <c r="AG74" s="60">
        <v>0.81818179999999996</v>
      </c>
      <c r="AH74" s="55">
        <f t="shared" si="5"/>
        <v>0.65909091250000007</v>
      </c>
      <c r="AJ74" s="53">
        <v>41183</v>
      </c>
      <c r="AK74" s="60">
        <v>0.8</v>
      </c>
      <c r="AL74" s="55">
        <f t="shared" si="2"/>
        <v>0.66249999999999998</v>
      </c>
      <c r="AM74" s="55"/>
      <c r="AN74" s="53">
        <v>41183</v>
      </c>
      <c r="AO74" s="60">
        <v>0.7</v>
      </c>
      <c r="AP74" s="55">
        <f t="shared" si="3"/>
        <v>0.60000000000000009</v>
      </c>
      <c r="AQ74" s="55"/>
      <c r="AR74" s="53">
        <v>41183</v>
      </c>
      <c r="AS74" s="60">
        <v>0.6</v>
      </c>
      <c r="AT74" s="55">
        <f t="shared" si="4"/>
        <v>0.43750000000000006</v>
      </c>
    </row>
    <row r="75" spans="1:46" x14ac:dyDescent="0.25">
      <c r="A75" s="53">
        <v>41183</v>
      </c>
      <c r="B75" s="60">
        <v>0.90909090000000004</v>
      </c>
      <c r="C75" s="55">
        <f t="shared" si="0"/>
        <v>0.84090908750000004</v>
      </c>
      <c r="AB75" s="53">
        <v>41275</v>
      </c>
      <c r="AC75" s="60">
        <v>0.81818179999999996</v>
      </c>
      <c r="AD75" s="55">
        <f t="shared" si="1"/>
        <v>0.80681817499999997</v>
      </c>
      <c r="AF75" s="53">
        <v>41275</v>
      </c>
      <c r="AG75" s="60">
        <v>0.81818179999999996</v>
      </c>
      <c r="AH75" s="55">
        <f t="shared" si="5"/>
        <v>0.65909091249999996</v>
      </c>
      <c r="AJ75" s="53">
        <v>41275</v>
      </c>
      <c r="AK75" s="60">
        <v>0.3</v>
      </c>
      <c r="AL75" s="55">
        <f t="shared" si="2"/>
        <v>0.61250000000000004</v>
      </c>
      <c r="AM75" s="55"/>
      <c r="AN75" s="53">
        <v>41275</v>
      </c>
      <c r="AO75" s="60">
        <v>0.7</v>
      </c>
      <c r="AP75" s="55">
        <f t="shared" si="3"/>
        <v>0.61250000000000004</v>
      </c>
      <c r="AQ75" s="55"/>
      <c r="AR75" s="53">
        <v>41275</v>
      </c>
      <c r="AS75" s="60">
        <v>0.2</v>
      </c>
      <c r="AT75" s="55">
        <f t="shared" si="4"/>
        <v>0.4</v>
      </c>
    </row>
    <row r="76" spans="1:46" x14ac:dyDescent="0.25">
      <c r="A76" s="53">
        <v>41275</v>
      </c>
      <c r="B76" s="60">
        <v>1</v>
      </c>
      <c r="C76" s="55">
        <f t="shared" ref="C76:C97" si="6">AVERAGE(B69:B76)</f>
        <v>0.84090908750000004</v>
      </c>
      <c r="AB76" s="53">
        <v>41365</v>
      </c>
      <c r="AC76" s="60">
        <v>0.81818179999999996</v>
      </c>
      <c r="AD76" s="55">
        <f t="shared" ref="AD76:AD96" si="7">AVERAGE(AC69:AC76)</f>
        <v>0.81818181249999988</v>
      </c>
      <c r="AF76" s="53">
        <v>41365</v>
      </c>
      <c r="AG76" s="60">
        <v>0.63636360000000003</v>
      </c>
      <c r="AH76" s="55">
        <f t="shared" ref="AH76:AH96" si="8">AVERAGE(AG69:AG76)</f>
        <v>0.64772727499999994</v>
      </c>
      <c r="AJ76" s="53">
        <v>41365</v>
      </c>
      <c r="AK76" s="60">
        <v>0.2</v>
      </c>
      <c r="AL76" s="55">
        <f t="shared" ref="AL76:AL96" si="9">AVERAGE(AK69:AK76)</f>
        <v>0.55000000000000004</v>
      </c>
      <c r="AM76" s="55"/>
      <c r="AN76" s="53">
        <v>41365</v>
      </c>
      <c r="AO76" s="60">
        <v>0.5</v>
      </c>
      <c r="AP76" s="55">
        <f t="shared" ref="AP76:AP96" si="10">AVERAGE(AO69:AO76)</f>
        <v>0.62500000000000011</v>
      </c>
      <c r="AQ76" s="55"/>
      <c r="AR76" s="53">
        <v>41365</v>
      </c>
      <c r="AS76" s="60">
        <v>0.2</v>
      </c>
      <c r="AT76" s="55">
        <f t="shared" ref="AT76:AT96" si="11">AVERAGE(AS69:AS76)</f>
        <v>0.38750000000000007</v>
      </c>
    </row>
    <row r="77" spans="1:46" x14ac:dyDescent="0.25">
      <c r="A77" s="53">
        <v>41365</v>
      </c>
      <c r="B77" s="60">
        <v>0.81818179999999996</v>
      </c>
      <c r="C77" s="55">
        <f t="shared" si="6"/>
        <v>0.81818181249999999</v>
      </c>
      <c r="AB77" s="53">
        <v>41456</v>
      </c>
      <c r="AC77" s="60">
        <v>0.72727269999999999</v>
      </c>
      <c r="AD77" s="55">
        <f t="shared" si="7"/>
        <v>0.84090907499999989</v>
      </c>
      <c r="AF77" s="53">
        <v>41456</v>
      </c>
      <c r="AG77" s="60">
        <v>0.54545460000000001</v>
      </c>
      <c r="AH77" s="55">
        <f t="shared" si="8"/>
        <v>0.64772727500000005</v>
      </c>
      <c r="AJ77" s="53">
        <v>41456</v>
      </c>
      <c r="AK77" s="60">
        <v>0.7</v>
      </c>
      <c r="AL77" s="55">
        <f t="shared" si="9"/>
        <v>0.58750000000000002</v>
      </c>
      <c r="AM77" s="55"/>
      <c r="AN77" s="53">
        <v>41456</v>
      </c>
      <c r="AO77" s="60">
        <v>1</v>
      </c>
      <c r="AP77" s="55">
        <f t="shared" si="10"/>
        <v>0.65</v>
      </c>
      <c r="AQ77" s="55"/>
      <c r="AR77" s="53">
        <v>41456</v>
      </c>
      <c r="AS77" s="60">
        <v>0.7</v>
      </c>
      <c r="AT77" s="55">
        <f t="shared" si="11"/>
        <v>0.42500000000000004</v>
      </c>
    </row>
    <row r="78" spans="1:46" x14ac:dyDescent="0.25">
      <c r="A78" s="53">
        <v>41456</v>
      </c>
      <c r="B78" s="60">
        <v>0.81818179999999996</v>
      </c>
      <c r="C78" s="55">
        <f t="shared" si="6"/>
        <v>0.79545453749999995</v>
      </c>
      <c r="AB78" s="53">
        <v>41548</v>
      </c>
      <c r="AC78" s="60">
        <v>0.63636360000000003</v>
      </c>
      <c r="AD78" s="55">
        <f t="shared" si="7"/>
        <v>0.82954543749999998</v>
      </c>
      <c r="AF78" s="53">
        <v>41548</v>
      </c>
      <c r="AG78" s="60">
        <v>0.63636360000000003</v>
      </c>
      <c r="AH78" s="55">
        <f t="shared" si="8"/>
        <v>0.64772727500000005</v>
      </c>
      <c r="AJ78" s="53">
        <v>41548</v>
      </c>
      <c r="AK78" s="60">
        <v>0.6</v>
      </c>
      <c r="AL78" s="55">
        <f t="shared" si="9"/>
        <v>0.58750000000000002</v>
      </c>
      <c r="AM78" s="55"/>
      <c r="AN78" s="53">
        <v>41548</v>
      </c>
      <c r="AO78" s="60">
        <v>0.5</v>
      </c>
      <c r="AP78" s="55">
        <f t="shared" si="10"/>
        <v>0.66249999999999998</v>
      </c>
      <c r="AQ78" s="55"/>
      <c r="AR78" s="53">
        <v>41548</v>
      </c>
      <c r="AS78" s="60">
        <v>0.2</v>
      </c>
      <c r="AT78" s="55">
        <f t="shared" si="11"/>
        <v>0.41250000000000009</v>
      </c>
    </row>
    <row r="79" spans="1:46" x14ac:dyDescent="0.25">
      <c r="A79" s="53">
        <v>41548</v>
      </c>
      <c r="B79" s="60">
        <v>0.90909090000000004</v>
      </c>
      <c r="C79" s="55">
        <f t="shared" si="6"/>
        <v>0.79545453749999984</v>
      </c>
      <c r="AB79" s="53">
        <v>41640</v>
      </c>
      <c r="AC79" s="60">
        <v>0.45454549999999999</v>
      </c>
      <c r="AD79" s="55">
        <f t="shared" si="7"/>
        <v>0.78409090000000004</v>
      </c>
      <c r="AF79" s="53">
        <v>41640</v>
      </c>
      <c r="AG79" s="60">
        <v>0.27272730000000001</v>
      </c>
      <c r="AH79" s="55">
        <f t="shared" si="8"/>
        <v>0.625</v>
      </c>
      <c r="AJ79" s="53">
        <v>41640</v>
      </c>
      <c r="AK79" s="60">
        <v>0.5</v>
      </c>
      <c r="AL79" s="55">
        <f t="shared" si="9"/>
        <v>0.57499999999999996</v>
      </c>
      <c r="AM79" s="55"/>
      <c r="AN79" s="53">
        <v>41640</v>
      </c>
      <c r="AO79" s="60">
        <v>0.7</v>
      </c>
      <c r="AP79" s="55">
        <f t="shared" si="10"/>
        <v>0.6875</v>
      </c>
      <c r="AQ79" s="55"/>
      <c r="AR79" s="53">
        <v>41640</v>
      </c>
      <c r="AS79" s="60">
        <v>0.4</v>
      </c>
      <c r="AT79" s="55">
        <f t="shared" si="11"/>
        <v>0.41250000000000003</v>
      </c>
    </row>
    <row r="80" spans="1:46" x14ac:dyDescent="0.25">
      <c r="A80" s="53">
        <v>41640</v>
      </c>
      <c r="B80" s="60">
        <v>0.81818179999999996</v>
      </c>
      <c r="C80" s="55">
        <f t="shared" si="6"/>
        <v>0.81818181249999988</v>
      </c>
      <c r="AB80" s="53">
        <v>41730</v>
      </c>
      <c r="AC80" s="60">
        <v>0.63636360000000003</v>
      </c>
      <c r="AD80" s="55">
        <f t="shared" si="7"/>
        <v>0.74999998750000008</v>
      </c>
      <c r="AF80" s="53">
        <v>41730</v>
      </c>
      <c r="AG80" s="60">
        <v>0.63636360000000003</v>
      </c>
      <c r="AH80" s="55">
        <f t="shared" si="8"/>
        <v>0.63636362499999999</v>
      </c>
      <c r="AJ80" s="53">
        <v>41730</v>
      </c>
      <c r="AK80" s="60">
        <v>0.5</v>
      </c>
      <c r="AL80" s="55">
        <f t="shared" si="9"/>
        <v>0.5625</v>
      </c>
      <c r="AM80" s="55"/>
      <c r="AN80" s="53">
        <v>41730</v>
      </c>
      <c r="AO80" s="60">
        <v>0.4</v>
      </c>
      <c r="AP80" s="55">
        <f t="shared" si="10"/>
        <v>0.65</v>
      </c>
      <c r="AQ80" s="55"/>
      <c r="AR80" s="53">
        <v>41730</v>
      </c>
      <c r="AS80" s="60">
        <v>0.3</v>
      </c>
      <c r="AT80" s="55">
        <f t="shared" si="11"/>
        <v>0.39999999999999997</v>
      </c>
    </row>
    <row r="81" spans="1:46" x14ac:dyDescent="0.25">
      <c r="A81" s="53">
        <v>41730</v>
      </c>
      <c r="B81" s="60">
        <v>1</v>
      </c>
      <c r="C81" s="55">
        <f t="shared" si="6"/>
        <v>0.87499998749999996</v>
      </c>
      <c r="AB81" s="53">
        <v>41821</v>
      </c>
      <c r="AC81" s="60">
        <v>0.63636360000000003</v>
      </c>
      <c r="AD81" s="55">
        <f t="shared" si="7"/>
        <v>0.70454543749999998</v>
      </c>
      <c r="AF81" s="53">
        <v>41821</v>
      </c>
      <c r="AG81" s="60">
        <v>0.54545460000000001</v>
      </c>
      <c r="AH81" s="55">
        <f t="shared" si="8"/>
        <v>0.61363636249999998</v>
      </c>
      <c r="AJ81" s="53">
        <v>41821</v>
      </c>
      <c r="AK81" s="60">
        <v>0.4</v>
      </c>
      <c r="AL81" s="55">
        <f t="shared" si="9"/>
        <v>0.5</v>
      </c>
      <c r="AM81" s="55"/>
      <c r="AN81" s="53">
        <v>41821</v>
      </c>
      <c r="AO81" s="60">
        <v>0.5</v>
      </c>
      <c r="AP81" s="55">
        <f t="shared" si="10"/>
        <v>0.625</v>
      </c>
      <c r="AQ81" s="55"/>
      <c r="AR81" s="53">
        <v>41821</v>
      </c>
      <c r="AS81" s="60">
        <v>0.3</v>
      </c>
      <c r="AT81" s="55">
        <f t="shared" si="11"/>
        <v>0.36249999999999993</v>
      </c>
    </row>
    <row r="82" spans="1:46" x14ac:dyDescent="0.25">
      <c r="A82" s="53">
        <v>41821</v>
      </c>
      <c r="B82" s="60">
        <v>0.90909090000000004</v>
      </c>
      <c r="C82" s="55">
        <f t="shared" si="6"/>
        <v>0.8977272624999999</v>
      </c>
      <c r="AB82" s="53">
        <v>41913</v>
      </c>
      <c r="AC82" s="60">
        <v>0.54545460000000001</v>
      </c>
      <c r="AD82" s="55">
        <f t="shared" si="7"/>
        <v>0.65909090000000004</v>
      </c>
      <c r="AF82" s="53">
        <v>41913</v>
      </c>
      <c r="AG82" s="60">
        <v>0.36363640000000003</v>
      </c>
      <c r="AH82" s="55">
        <f t="shared" si="8"/>
        <v>0.55681818750000001</v>
      </c>
      <c r="AJ82" s="53">
        <v>41913</v>
      </c>
      <c r="AK82" s="60">
        <v>0.5</v>
      </c>
      <c r="AL82" s="55">
        <f t="shared" si="9"/>
        <v>0.46249999999999997</v>
      </c>
      <c r="AM82" s="55"/>
      <c r="AN82" s="53">
        <v>41913</v>
      </c>
      <c r="AO82" s="60">
        <v>0.7</v>
      </c>
      <c r="AP82" s="55">
        <f t="shared" si="10"/>
        <v>0.62500000000000011</v>
      </c>
      <c r="AQ82" s="55"/>
      <c r="AR82" s="53">
        <v>41913</v>
      </c>
      <c r="AS82" s="60">
        <v>0.3</v>
      </c>
      <c r="AT82" s="55">
        <f t="shared" si="11"/>
        <v>0.32499999999999996</v>
      </c>
    </row>
    <row r="83" spans="1:46" x14ac:dyDescent="0.25">
      <c r="A83" s="53">
        <v>41913</v>
      </c>
      <c r="B83" s="60">
        <v>0.81818179999999996</v>
      </c>
      <c r="C83" s="55">
        <f t="shared" si="6"/>
        <v>0.88636362499999988</v>
      </c>
      <c r="AB83" s="53">
        <v>42005</v>
      </c>
      <c r="AC83" s="60">
        <v>0.72727269999999999</v>
      </c>
      <c r="AD83" s="55">
        <f t="shared" si="7"/>
        <v>0.64772726250000012</v>
      </c>
      <c r="AF83" s="53">
        <v>42005</v>
      </c>
      <c r="AG83" s="60">
        <v>0.54545460000000001</v>
      </c>
      <c r="AH83" s="55">
        <f t="shared" si="8"/>
        <v>0.52272728750000008</v>
      </c>
      <c r="AJ83" s="53">
        <v>42005</v>
      </c>
      <c r="AK83" s="60">
        <v>0.8</v>
      </c>
      <c r="AL83" s="55">
        <f t="shared" si="9"/>
        <v>0.52500000000000002</v>
      </c>
      <c r="AM83" s="55"/>
      <c r="AN83" s="53">
        <v>42005</v>
      </c>
      <c r="AO83" s="60">
        <v>0.4</v>
      </c>
      <c r="AP83" s="55">
        <f t="shared" si="10"/>
        <v>0.58750000000000002</v>
      </c>
      <c r="AQ83" s="55"/>
      <c r="AR83" s="53">
        <v>42005</v>
      </c>
      <c r="AS83" s="60">
        <v>0.4</v>
      </c>
      <c r="AT83" s="55">
        <f t="shared" si="11"/>
        <v>0.35</v>
      </c>
    </row>
    <row r="84" spans="1:46" x14ac:dyDescent="0.25">
      <c r="A84" s="53">
        <v>42005</v>
      </c>
      <c r="B84" s="60">
        <v>0.81818179999999996</v>
      </c>
      <c r="C84" s="55">
        <f t="shared" si="6"/>
        <v>0.86363634999999983</v>
      </c>
      <c r="AB84" s="53">
        <v>42095</v>
      </c>
      <c r="AC84" s="60">
        <v>0.63636360000000003</v>
      </c>
      <c r="AD84" s="55">
        <f t="shared" si="7"/>
        <v>0.62499998750000008</v>
      </c>
      <c r="AF84" s="53">
        <v>42095</v>
      </c>
      <c r="AG84" s="60">
        <v>0.54545460000000001</v>
      </c>
      <c r="AH84" s="55">
        <f t="shared" si="8"/>
        <v>0.51136366250000009</v>
      </c>
      <c r="AJ84" s="53">
        <v>42095</v>
      </c>
      <c r="AK84" s="60">
        <v>0.4</v>
      </c>
      <c r="AL84" s="55">
        <f t="shared" si="9"/>
        <v>0.55000000000000004</v>
      </c>
      <c r="AM84" s="55"/>
      <c r="AN84" s="53">
        <v>42095</v>
      </c>
      <c r="AO84" s="60">
        <v>0.5</v>
      </c>
      <c r="AP84" s="55">
        <f t="shared" si="10"/>
        <v>0.58750000000000002</v>
      </c>
      <c r="AQ84" s="55"/>
      <c r="AR84" s="53">
        <v>42095</v>
      </c>
      <c r="AS84" s="60">
        <v>0.1</v>
      </c>
      <c r="AT84" s="55">
        <f t="shared" si="11"/>
        <v>0.33749999999999997</v>
      </c>
    </row>
    <row r="85" spans="1:46" x14ac:dyDescent="0.25">
      <c r="A85" s="53">
        <v>42095</v>
      </c>
      <c r="B85" s="60">
        <v>0.72727269999999999</v>
      </c>
      <c r="C85" s="55">
        <f t="shared" si="6"/>
        <v>0.85227271249999992</v>
      </c>
      <c r="AB85" s="53">
        <v>42186</v>
      </c>
      <c r="AC85" s="60">
        <v>0.63636360000000003</v>
      </c>
      <c r="AD85" s="55">
        <f t="shared" si="7"/>
        <v>0.61363634999999994</v>
      </c>
      <c r="AF85" s="53">
        <v>42186</v>
      </c>
      <c r="AG85" s="60">
        <v>0.54545460000000001</v>
      </c>
      <c r="AH85" s="55">
        <f t="shared" si="8"/>
        <v>0.51136366250000009</v>
      </c>
      <c r="AJ85" s="53">
        <v>42186</v>
      </c>
      <c r="AK85" s="60">
        <v>0.7</v>
      </c>
      <c r="AL85" s="55">
        <f t="shared" si="9"/>
        <v>0.54999999999999993</v>
      </c>
      <c r="AM85" s="55"/>
      <c r="AN85" s="53">
        <v>42186</v>
      </c>
      <c r="AO85" s="60">
        <v>0.5</v>
      </c>
      <c r="AP85" s="55">
        <f t="shared" si="10"/>
        <v>0.52499999999999991</v>
      </c>
      <c r="AQ85" s="55"/>
      <c r="AR85" s="53">
        <v>42186</v>
      </c>
      <c r="AS85" s="60">
        <v>0.2</v>
      </c>
      <c r="AT85" s="55">
        <f t="shared" si="11"/>
        <v>0.27500000000000008</v>
      </c>
    </row>
    <row r="86" spans="1:46" x14ac:dyDescent="0.25">
      <c r="A86" s="53">
        <v>42186</v>
      </c>
      <c r="B86" s="60">
        <v>0.81818179999999996</v>
      </c>
      <c r="C86" s="55">
        <f t="shared" si="6"/>
        <v>0.85227271249999992</v>
      </c>
      <c r="AB86" s="53">
        <v>42278</v>
      </c>
      <c r="AC86" s="60">
        <v>0.54545460000000001</v>
      </c>
      <c r="AD86" s="55">
        <f t="shared" si="7"/>
        <v>0.60227272499999995</v>
      </c>
      <c r="AF86" s="53">
        <v>42278</v>
      </c>
      <c r="AG86" s="60">
        <v>0.27272730000000001</v>
      </c>
      <c r="AH86" s="55">
        <f t="shared" si="8"/>
        <v>0.46590912500000009</v>
      </c>
      <c r="AJ86" s="53">
        <v>42278</v>
      </c>
      <c r="AK86" s="60">
        <v>0.7</v>
      </c>
      <c r="AL86" s="55">
        <f t="shared" si="9"/>
        <v>0.5625</v>
      </c>
      <c r="AM86" s="55"/>
      <c r="AN86" s="53">
        <v>42278</v>
      </c>
      <c r="AO86" s="60">
        <v>0.7</v>
      </c>
      <c r="AP86" s="55">
        <f t="shared" si="10"/>
        <v>0.54999999999999993</v>
      </c>
      <c r="AQ86" s="55"/>
      <c r="AR86" s="53">
        <v>42278</v>
      </c>
      <c r="AS86" s="60">
        <v>0.6</v>
      </c>
      <c r="AT86" s="55">
        <f t="shared" si="11"/>
        <v>0.32500000000000007</v>
      </c>
    </row>
    <row r="87" spans="1:46" x14ac:dyDescent="0.25">
      <c r="A87" s="53">
        <v>42278</v>
      </c>
      <c r="B87" s="60">
        <v>0.63636360000000003</v>
      </c>
      <c r="C87" s="55">
        <f t="shared" si="6"/>
        <v>0.81818180000000007</v>
      </c>
      <c r="AB87" s="53">
        <v>42370</v>
      </c>
      <c r="AC87" s="60">
        <v>0.72727269999999999</v>
      </c>
      <c r="AD87" s="55">
        <f t="shared" si="7"/>
        <v>0.6363636250000001</v>
      </c>
      <c r="AF87" s="53">
        <v>42370</v>
      </c>
      <c r="AG87" s="60">
        <v>0.18181820000000001</v>
      </c>
      <c r="AH87" s="55">
        <f t="shared" si="8"/>
        <v>0.45454548750000001</v>
      </c>
      <c r="AJ87" s="53">
        <v>42370</v>
      </c>
      <c r="AK87" s="60">
        <v>0.4</v>
      </c>
      <c r="AL87" s="55">
        <f t="shared" si="9"/>
        <v>0.55000000000000004</v>
      </c>
      <c r="AM87" s="55"/>
      <c r="AN87" s="53">
        <v>42370</v>
      </c>
      <c r="AO87" s="60">
        <v>0.7</v>
      </c>
      <c r="AP87" s="55">
        <f t="shared" si="10"/>
        <v>0.55000000000000004</v>
      </c>
      <c r="AQ87" s="55"/>
      <c r="AR87" s="53">
        <v>42370</v>
      </c>
      <c r="AS87" s="60">
        <v>0.3</v>
      </c>
      <c r="AT87" s="55">
        <f t="shared" si="11"/>
        <v>0.31249999999999994</v>
      </c>
    </row>
    <row r="88" spans="1:46" x14ac:dyDescent="0.25">
      <c r="A88" s="53">
        <v>42370</v>
      </c>
      <c r="B88" s="60">
        <v>0.27272730000000001</v>
      </c>
      <c r="C88" s="55">
        <f t="shared" si="6"/>
        <v>0.74999998749999996</v>
      </c>
      <c r="AB88" s="53">
        <v>42461</v>
      </c>
      <c r="AC88" s="60">
        <v>0.63636360000000003</v>
      </c>
      <c r="AD88" s="55">
        <f t="shared" si="7"/>
        <v>0.6363636250000001</v>
      </c>
      <c r="AF88" s="53">
        <v>42461</v>
      </c>
      <c r="AG88" s="60">
        <v>0.45454549999999999</v>
      </c>
      <c r="AH88" s="55">
        <f t="shared" si="8"/>
        <v>0.431818225</v>
      </c>
      <c r="AJ88" s="53">
        <v>42461</v>
      </c>
      <c r="AK88" s="60">
        <v>0.5</v>
      </c>
      <c r="AL88" s="55">
        <f t="shared" si="9"/>
        <v>0.55000000000000004</v>
      </c>
      <c r="AM88" s="55"/>
      <c r="AN88" s="53">
        <v>42461</v>
      </c>
      <c r="AO88" s="60">
        <v>0.5</v>
      </c>
      <c r="AP88" s="55">
        <f t="shared" si="10"/>
        <v>0.5625</v>
      </c>
      <c r="AQ88" s="55"/>
      <c r="AR88" s="53">
        <v>42461</v>
      </c>
      <c r="AS88" s="60">
        <v>0.4</v>
      </c>
      <c r="AT88" s="55">
        <f t="shared" si="11"/>
        <v>0.32499999999999996</v>
      </c>
    </row>
    <row r="89" spans="1:46" x14ac:dyDescent="0.25">
      <c r="A89" s="53">
        <v>42461</v>
      </c>
      <c r="B89" s="60">
        <v>0.54545460000000001</v>
      </c>
      <c r="C89" s="55">
        <f t="shared" si="6"/>
        <v>0.69318181249999999</v>
      </c>
      <c r="AB89" s="53">
        <v>42552</v>
      </c>
      <c r="AC89" s="60">
        <v>0.45454549999999999</v>
      </c>
      <c r="AD89" s="55">
        <f t="shared" si="7"/>
        <v>0.61363636249999998</v>
      </c>
      <c r="AF89" s="53">
        <v>42552</v>
      </c>
      <c r="AG89" s="60">
        <v>0.27272730000000001</v>
      </c>
      <c r="AH89" s="55">
        <f t="shared" si="8"/>
        <v>0.39772731250000004</v>
      </c>
      <c r="AJ89" s="53">
        <v>42552</v>
      </c>
      <c r="AK89" s="60">
        <v>0.6</v>
      </c>
      <c r="AL89" s="55">
        <f t="shared" si="9"/>
        <v>0.57499999999999996</v>
      </c>
      <c r="AM89" s="55"/>
      <c r="AN89" s="53">
        <v>42552</v>
      </c>
      <c r="AO89" s="60">
        <v>0.7</v>
      </c>
      <c r="AP89" s="55">
        <f t="shared" si="10"/>
        <v>0.58750000000000002</v>
      </c>
      <c r="AQ89" s="55"/>
      <c r="AR89" s="53">
        <v>42552</v>
      </c>
      <c r="AS89" s="60">
        <v>0.5</v>
      </c>
      <c r="AT89" s="55">
        <f t="shared" si="11"/>
        <v>0.35000000000000003</v>
      </c>
    </row>
    <row r="90" spans="1:46" x14ac:dyDescent="0.25">
      <c r="A90" s="53">
        <v>42552</v>
      </c>
      <c r="B90" s="60">
        <v>0.54545460000000001</v>
      </c>
      <c r="C90" s="55">
        <f t="shared" si="6"/>
        <v>0.64772727500000005</v>
      </c>
      <c r="AB90" s="53">
        <v>42644</v>
      </c>
      <c r="AC90" s="60">
        <v>0.63636360000000003</v>
      </c>
      <c r="AD90" s="55">
        <f t="shared" si="7"/>
        <v>0.62499998749999996</v>
      </c>
      <c r="AF90" s="53">
        <v>42644</v>
      </c>
      <c r="AG90" s="60">
        <v>0.45454549999999999</v>
      </c>
      <c r="AH90" s="55">
        <f t="shared" si="8"/>
        <v>0.40909095000000001</v>
      </c>
      <c r="AJ90" s="53">
        <v>42644</v>
      </c>
      <c r="AK90" s="60">
        <v>0.6</v>
      </c>
      <c r="AL90" s="55">
        <f t="shared" si="9"/>
        <v>0.58749999999999991</v>
      </c>
      <c r="AM90" s="55"/>
      <c r="AN90" s="53">
        <v>42644</v>
      </c>
      <c r="AO90" s="60">
        <v>0.5</v>
      </c>
      <c r="AP90" s="55">
        <f t="shared" si="10"/>
        <v>0.5625</v>
      </c>
      <c r="AQ90" s="55"/>
      <c r="AR90" s="53">
        <v>42644</v>
      </c>
      <c r="AS90" s="60">
        <v>0.3</v>
      </c>
      <c r="AT90" s="55">
        <f t="shared" si="11"/>
        <v>0.35</v>
      </c>
    </row>
    <row r="91" spans="1:46" x14ac:dyDescent="0.25">
      <c r="A91" s="53">
        <v>42644</v>
      </c>
      <c r="B91" s="60">
        <v>0.54545460000000001</v>
      </c>
      <c r="C91" s="55">
        <f t="shared" si="6"/>
        <v>0.61363637500000012</v>
      </c>
      <c r="AB91" s="53">
        <v>42736</v>
      </c>
      <c r="AC91" s="60">
        <v>0.72727269999999999</v>
      </c>
      <c r="AD91" s="55">
        <f t="shared" si="7"/>
        <v>0.62499998750000008</v>
      </c>
      <c r="AF91" s="53">
        <v>42736</v>
      </c>
      <c r="AG91" s="60">
        <v>0.63636360000000003</v>
      </c>
      <c r="AH91" s="55">
        <f t="shared" si="8"/>
        <v>0.42045457500000005</v>
      </c>
      <c r="AJ91" s="53">
        <v>42736</v>
      </c>
      <c r="AK91" s="60">
        <v>0.8</v>
      </c>
      <c r="AL91" s="55">
        <f t="shared" si="9"/>
        <v>0.58750000000000002</v>
      </c>
      <c r="AM91" s="55"/>
      <c r="AN91" s="53">
        <v>42736</v>
      </c>
      <c r="AO91" s="60">
        <v>0.3</v>
      </c>
      <c r="AP91" s="55">
        <f t="shared" si="10"/>
        <v>0.54999999999999993</v>
      </c>
      <c r="AQ91" s="55"/>
      <c r="AR91" s="53">
        <v>42736</v>
      </c>
      <c r="AS91" s="60">
        <v>0.3</v>
      </c>
      <c r="AT91" s="55">
        <f t="shared" si="11"/>
        <v>0.33749999999999997</v>
      </c>
    </row>
    <row r="92" spans="1:46" x14ac:dyDescent="0.25">
      <c r="A92" s="53">
        <v>42736</v>
      </c>
      <c r="B92" s="60">
        <v>0.72727269999999999</v>
      </c>
      <c r="C92" s="55">
        <f t="shared" si="6"/>
        <v>0.6022727375000001</v>
      </c>
      <c r="AB92" s="53">
        <v>42826</v>
      </c>
      <c r="AC92" s="60">
        <v>0.81818179999999996</v>
      </c>
      <c r="AD92" s="55">
        <f t="shared" si="7"/>
        <v>0.64772726250000001</v>
      </c>
      <c r="AF92" s="53">
        <v>42826</v>
      </c>
      <c r="AG92" s="60">
        <v>0.72727269999999999</v>
      </c>
      <c r="AH92" s="55">
        <f t="shared" si="8"/>
        <v>0.44318183750000001</v>
      </c>
      <c r="AJ92" s="53">
        <v>42826</v>
      </c>
      <c r="AK92" s="60">
        <v>0.5</v>
      </c>
      <c r="AL92" s="55">
        <f t="shared" si="9"/>
        <v>0.6</v>
      </c>
      <c r="AM92" s="55"/>
      <c r="AN92" s="53">
        <v>42826</v>
      </c>
      <c r="AO92" s="60">
        <v>0.9</v>
      </c>
      <c r="AP92" s="55">
        <f t="shared" si="10"/>
        <v>0.6</v>
      </c>
      <c r="AQ92" s="55"/>
      <c r="AR92" s="53">
        <v>42826</v>
      </c>
      <c r="AS92" s="60">
        <v>0.5</v>
      </c>
      <c r="AT92" s="55">
        <f t="shared" si="11"/>
        <v>0.38749999999999996</v>
      </c>
    </row>
    <row r="93" spans="1:46" x14ac:dyDescent="0.25">
      <c r="A93" s="53">
        <v>42826</v>
      </c>
      <c r="B93" s="60">
        <v>0.81818179999999996</v>
      </c>
      <c r="C93" s="55">
        <f t="shared" si="6"/>
        <v>0.61363637500000001</v>
      </c>
      <c r="AB93" s="53">
        <v>42917</v>
      </c>
      <c r="AC93" s="60">
        <v>0.72727269999999999</v>
      </c>
      <c r="AD93" s="55">
        <f t="shared" si="7"/>
        <v>0.65909090000000004</v>
      </c>
      <c r="AF93" s="53">
        <v>42917</v>
      </c>
      <c r="AG93" s="60">
        <v>0.63636360000000003</v>
      </c>
      <c r="AH93" s="55">
        <f t="shared" si="8"/>
        <v>0.45454546250000005</v>
      </c>
      <c r="AJ93" s="53">
        <v>42917</v>
      </c>
      <c r="AK93" s="60">
        <v>0.8</v>
      </c>
      <c r="AL93" s="55">
        <f t="shared" si="9"/>
        <v>0.61250000000000004</v>
      </c>
      <c r="AM93" s="55"/>
      <c r="AN93" s="53">
        <v>42917</v>
      </c>
      <c r="AO93" s="60">
        <v>0.9</v>
      </c>
      <c r="AP93" s="55">
        <f t="shared" si="10"/>
        <v>0.65</v>
      </c>
      <c r="AQ93" s="55"/>
      <c r="AR93" s="53">
        <v>42917</v>
      </c>
      <c r="AS93" s="60">
        <v>0.7</v>
      </c>
      <c r="AT93" s="55">
        <f t="shared" si="11"/>
        <v>0.44999999999999996</v>
      </c>
    </row>
    <row r="94" spans="1:46" x14ac:dyDescent="0.25">
      <c r="A94" s="53">
        <v>42917</v>
      </c>
      <c r="B94" s="60">
        <v>0.90909090000000004</v>
      </c>
      <c r="C94" s="55">
        <f t="shared" si="6"/>
        <v>0.62500001250000004</v>
      </c>
      <c r="AB94" s="53">
        <v>43009</v>
      </c>
      <c r="AC94" s="60">
        <v>1</v>
      </c>
      <c r="AD94" s="55">
        <f t="shared" si="7"/>
        <v>0.71590907500000001</v>
      </c>
      <c r="AF94" s="53">
        <v>43009</v>
      </c>
      <c r="AG94" s="60">
        <v>0.90909090000000004</v>
      </c>
      <c r="AH94" s="55">
        <f t="shared" si="8"/>
        <v>0.53409091249999996</v>
      </c>
      <c r="AJ94" s="53">
        <v>43009</v>
      </c>
      <c r="AK94" s="60">
        <v>0.8</v>
      </c>
      <c r="AL94" s="55">
        <f t="shared" si="9"/>
        <v>0.625</v>
      </c>
      <c r="AM94" s="55"/>
      <c r="AN94" s="53">
        <v>43009</v>
      </c>
      <c r="AO94" s="60">
        <v>0.6</v>
      </c>
      <c r="AP94" s="55">
        <f t="shared" si="10"/>
        <v>0.63749999999999996</v>
      </c>
      <c r="AQ94" s="55"/>
      <c r="AR94" s="53">
        <v>43009</v>
      </c>
      <c r="AS94" s="60">
        <v>0.5</v>
      </c>
      <c r="AT94" s="55">
        <f t="shared" si="11"/>
        <v>0.4375</v>
      </c>
    </row>
    <row r="95" spans="1:46" x14ac:dyDescent="0.25">
      <c r="A95" s="53">
        <v>43009</v>
      </c>
      <c r="B95" s="60">
        <v>0.90909090000000004</v>
      </c>
      <c r="C95" s="55">
        <f t="shared" si="6"/>
        <v>0.65909092499999999</v>
      </c>
      <c r="AB95" s="53">
        <v>43101</v>
      </c>
      <c r="AC95" s="60">
        <v>0.63636360000000003</v>
      </c>
      <c r="AD95" s="55">
        <f t="shared" si="7"/>
        <v>0.70454543749999998</v>
      </c>
      <c r="AF95" s="53">
        <v>43101</v>
      </c>
      <c r="AG95" s="60">
        <v>0.54545460000000001</v>
      </c>
      <c r="AH95" s="55">
        <f t="shared" si="8"/>
        <v>0.57954546250000005</v>
      </c>
      <c r="AJ95" s="53">
        <v>43101</v>
      </c>
      <c r="AK95" s="60">
        <v>0.2</v>
      </c>
      <c r="AL95" s="55">
        <f t="shared" si="9"/>
        <v>0.6</v>
      </c>
      <c r="AM95" s="55"/>
      <c r="AN95" s="53">
        <v>43101</v>
      </c>
      <c r="AO95" s="60">
        <v>0.6</v>
      </c>
      <c r="AP95" s="55">
        <f t="shared" si="10"/>
        <v>0.62499999999999989</v>
      </c>
      <c r="AQ95" s="55"/>
      <c r="AR95" s="53">
        <v>43101</v>
      </c>
      <c r="AS95" s="60">
        <v>0.2</v>
      </c>
      <c r="AT95" s="55">
        <f t="shared" si="11"/>
        <v>0.42500000000000004</v>
      </c>
    </row>
    <row r="96" spans="1:46" x14ac:dyDescent="0.25">
      <c r="A96" s="53">
        <v>43101</v>
      </c>
      <c r="B96" s="60">
        <v>0.90909090000000004</v>
      </c>
      <c r="C96" s="55">
        <f t="shared" si="6"/>
        <v>0.73863637500000001</v>
      </c>
      <c r="AB96" s="53">
        <v>43191</v>
      </c>
      <c r="AC96" s="60">
        <v>0.72727269999999999</v>
      </c>
      <c r="AD96" s="55">
        <f t="shared" si="7"/>
        <v>0.71590907500000001</v>
      </c>
      <c r="AF96" s="53">
        <v>43191</v>
      </c>
      <c r="AG96" s="60">
        <v>0.63636360000000003</v>
      </c>
      <c r="AH96" s="55">
        <f t="shared" si="8"/>
        <v>0.60227272500000006</v>
      </c>
      <c r="AJ96" s="53">
        <v>43191</v>
      </c>
      <c r="AK96" s="60">
        <v>0.9</v>
      </c>
      <c r="AL96" s="55">
        <f t="shared" si="9"/>
        <v>0.65</v>
      </c>
      <c r="AM96" s="55"/>
      <c r="AN96" s="53">
        <v>43191</v>
      </c>
      <c r="AO96" s="60">
        <v>0.8</v>
      </c>
      <c r="AP96" s="55">
        <f t="shared" si="10"/>
        <v>0.66249999999999998</v>
      </c>
      <c r="AQ96" s="55"/>
      <c r="AR96" s="53">
        <v>43191</v>
      </c>
      <c r="AS96" s="60">
        <v>0.7</v>
      </c>
      <c r="AT96" s="55">
        <f t="shared" si="11"/>
        <v>0.46250000000000002</v>
      </c>
    </row>
    <row r="97" spans="1:3" x14ac:dyDescent="0.25">
      <c r="A97" s="53">
        <v>43191</v>
      </c>
      <c r="B97" s="60">
        <v>0.90909090000000004</v>
      </c>
      <c r="C97" s="55">
        <f t="shared" si="6"/>
        <v>0.78409091249999996</v>
      </c>
    </row>
  </sheetData>
  <mergeCells count="3">
    <mergeCell ref="D19:N22"/>
    <mergeCell ref="D40:N43"/>
    <mergeCell ref="D61:N64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50" zoomScaleNormal="50" workbookViewId="0"/>
  </sheetViews>
  <sheetFormatPr baseColWidth="10" defaultRowHeight="15" x14ac:dyDescent="0.25"/>
  <cols>
    <col min="1" max="1" width="12.85546875" bestFit="1" customWidth="1"/>
    <col min="2" max="2" width="23.7109375" customWidth="1"/>
    <col min="3" max="3" width="19" customWidth="1"/>
    <col min="4" max="4" width="12.5703125" bestFit="1" customWidth="1"/>
    <col min="5" max="5" width="12.5703125" customWidth="1"/>
    <col min="6" max="6" width="13.5703125" bestFit="1" customWidth="1"/>
    <col min="7" max="7" width="16.140625" bestFit="1" customWidth="1"/>
  </cols>
  <sheetData>
    <row r="1" spans="1:7" ht="60" x14ac:dyDescent="0.25">
      <c r="B1" s="61" t="s">
        <v>267</v>
      </c>
      <c r="C1" s="61" t="s">
        <v>265</v>
      </c>
      <c r="D1" s="58" t="s">
        <v>266</v>
      </c>
      <c r="E1" s="58" t="s">
        <v>268</v>
      </c>
      <c r="F1" s="61" t="s">
        <v>269</v>
      </c>
      <c r="G1" s="58" t="s">
        <v>270</v>
      </c>
    </row>
    <row r="3" spans="1:7" x14ac:dyDescent="0.25">
      <c r="B3" s="59">
        <f>AVERAGE(B5:B23)*100</f>
        <v>63.901052631578928</v>
      </c>
      <c r="D3" s="59">
        <f>SUM(D5:D23)</f>
        <v>87.06562629295</v>
      </c>
      <c r="E3" s="59">
        <f>AVERAGE(E5:E23)*100</f>
        <v>84.570000000000007</v>
      </c>
      <c r="G3" s="59">
        <f>SUM(G5:G15)</f>
        <v>91.394917993439989</v>
      </c>
    </row>
    <row r="5" spans="1:7" x14ac:dyDescent="0.25">
      <c r="A5" t="s">
        <v>37</v>
      </c>
      <c r="B5" s="55">
        <v>0.83</v>
      </c>
      <c r="C5" s="60">
        <v>3.8061980000000002</v>
      </c>
      <c r="D5" s="60">
        <f>C5*B5</f>
        <v>3.1591443400000001</v>
      </c>
      <c r="E5" s="60">
        <v>0.91100000000000003</v>
      </c>
      <c r="F5" s="55">
        <v>3.92293</v>
      </c>
      <c r="G5" s="55">
        <f>F5*E5</f>
        <v>3.57378923</v>
      </c>
    </row>
    <row r="6" spans="1:7" x14ac:dyDescent="0.25">
      <c r="A6" t="s">
        <v>38</v>
      </c>
      <c r="B6" s="55">
        <v>0.92630000000000001</v>
      </c>
      <c r="C6" s="60">
        <v>27.815049999999999</v>
      </c>
      <c r="D6" s="60">
        <f t="shared" ref="D6:D23" si="0">C6*B6</f>
        <v>25.765080815000001</v>
      </c>
      <c r="E6" s="60">
        <v>0.95699999999999996</v>
      </c>
      <c r="F6" s="55">
        <v>28.663139999999999</v>
      </c>
      <c r="G6" s="55">
        <f t="shared" ref="G6:G15" si="1">F6*E6</f>
        <v>27.430624979999997</v>
      </c>
    </row>
    <row r="7" spans="1:7" x14ac:dyDescent="0.25">
      <c r="A7" t="s">
        <v>39</v>
      </c>
      <c r="B7" s="55">
        <v>0.84699999999999998</v>
      </c>
      <c r="C7" s="60">
        <v>1.9532799999999999</v>
      </c>
      <c r="D7" s="60">
        <f t="shared" si="0"/>
        <v>1.6544281599999999</v>
      </c>
      <c r="E7" s="60">
        <v>0.9143</v>
      </c>
      <c r="F7" s="55">
        <v>2.0130530000000002</v>
      </c>
      <c r="G7" s="55">
        <f t="shared" si="1"/>
        <v>1.8405343579000002</v>
      </c>
    </row>
    <row r="8" spans="1:7" x14ac:dyDescent="0.25">
      <c r="A8" t="s">
        <v>40</v>
      </c>
      <c r="B8" s="55">
        <v>0.87090000000000001</v>
      </c>
      <c r="C8" s="60">
        <v>21.181989999999999</v>
      </c>
      <c r="D8" s="60">
        <f t="shared" si="0"/>
        <v>18.447395091000001</v>
      </c>
      <c r="E8" s="60">
        <v>0.93879999999999997</v>
      </c>
      <c r="F8" s="55">
        <v>21.828489999999999</v>
      </c>
      <c r="G8" s="55">
        <f t="shared" si="1"/>
        <v>20.492586411999998</v>
      </c>
    </row>
    <row r="9" spans="1:7" x14ac:dyDescent="0.25">
      <c r="A9" t="s">
        <v>41</v>
      </c>
      <c r="B9" s="55">
        <v>0.53039999999999998</v>
      </c>
      <c r="C9" s="60">
        <v>1.8909069999999999</v>
      </c>
      <c r="D9" s="60">
        <f t="shared" si="0"/>
        <v>1.0029370728</v>
      </c>
      <c r="E9" s="60">
        <v>0.52100000000000002</v>
      </c>
      <c r="F9" s="55">
        <v>1.951274</v>
      </c>
      <c r="G9" s="55">
        <f t="shared" si="1"/>
        <v>1.016613754</v>
      </c>
    </row>
    <row r="10" spans="1:7" x14ac:dyDescent="0.25">
      <c r="A10" t="s">
        <v>42</v>
      </c>
      <c r="B10" s="55">
        <v>0.92730000000000001</v>
      </c>
      <c r="C10" s="60">
        <v>17.23076</v>
      </c>
      <c r="D10" s="60">
        <f t="shared" si="0"/>
        <v>15.978083748</v>
      </c>
      <c r="E10" s="60">
        <v>0.96630000000000005</v>
      </c>
      <c r="F10" s="55">
        <v>17.745819999999998</v>
      </c>
      <c r="G10" s="55">
        <f t="shared" si="1"/>
        <v>17.147785866</v>
      </c>
    </row>
    <row r="11" spans="1:7" x14ac:dyDescent="0.25">
      <c r="A11" t="s">
        <v>43</v>
      </c>
      <c r="B11" s="55">
        <v>0.74550000000000005</v>
      </c>
      <c r="C11" s="60">
        <v>0.41647990000000001</v>
      </c>
      <c r="D11" s="60">
        <f t="shared" si="0"/>
        <v>0.31048576545000001</v>
      </c>
      <c r="E11" s="60">
        <v>0.77380000000000004</v>
      </c>
      <c r="F11" s="55">
        <v>0.42953530000000001</v>
      </c>
      <c r="G11" s="55">
        <f t="shared" si="1"/>
        <v>0.33237441514000005</v>
      </c>
    </row>
    <row r="12" spans="1:7" x14ac:dyDescent="0.25">
      <c r="A12" t="s">
        <v>44</v>
      </c>
      <c r="B12" s="55">
        <v>0.91039999999999999</v>
      </c>
      <c r="C12" s="60">
        <v>6.7078939999999996</v>
      </c>
      <c r="D12" s="60">
        <f t="shared" si="0"/>
        <v>6.1068666975999992</v>
      </c>
      <c r="E12" s="60">
        <v>0.91400000000000003</v>
      </c>
      <c r="F12" s="55">
        <v>6.9129009999999997</v>
      </c>
      <c r="G12" s="55">
        <f t="shared" si="1"/>
        <v>6.318391514</v>
      </c>
    </row>
    <row r="13" spans="1:7" x14ac:dyDescent="0.25">
      <c r="A13" t="s">
        <v>45</v>
      </c>
      <c r="B13" s="55">
        <v>0.85670000000000002</v>
      </c>
      <c r="C13" s="60">
        <v>3.1198869999999999</v>
      </c>
      <c r="D13" s="60">
        <f t="shared" si="0"/>
        <v>2.6728071929000001</v>
      </c>
      <c r="E13" s="60">
        <v>0.93089999999999995</v>
      </c>
      <c r="F13" s="55">
        <v>3.2155860000000001</v>
      </c>
      <c r="G13" s="55">
        <f t="shared" si="1"/>
        <v>2.9933890073999998</v>
      </c>
    </row>
    <row r="14" spans="1:7" x14ac:dyDescent="0.25">
      <c r="A14" t="s">
        <v>16</v>
      </c>
      <c r="B14" s="55">
        <v>0.73719999999999997</v>
      </c>
      <c r="C14" s="60">
        <v>1.8775200000000001</v>
      </c>
      <c r="D14" s="60">
        <f t="shared" si="0"/>
        <v>1.384107744</v>
      </c>
      <c r="E14" s="60">
        <v>0.69299999999999995</v>
      </c>
      <c r="F14" s="55">
        <v>1.9339150000000001</v>
      </c>
      <c r="G14" s="55">
        <f t="shared" si="1"/>
        <v>1.3402030949999999</v>
      </c>
    </row>
    <row r="15" spans="1:7" x14ac:dyDescent="0.25">
      <c r="A15" t="s">
        <v>46</v>
      </c>
      <c r="B15" s="55">
        <v>0.79679999999999995</v>
      </c>
      <c r="C15" s="60">
        <v>11.04401</v>
      </c>
      <c r="D15" s="60">
        <f t="shared" si="0"/>
        <v>8.7998671679999987</v>
      </c>
      <c r="E15" s="60">
        <v>0.78259999999999996</v>
      </c>
      <c r="F15" s="55">
        <v>11.383369999999999</v>
      </c>
      <c r="G15" s="55">
        <f t="shared" si="1"/>
        <v>8.9086253619999987</v>
      </c>
    </row>
    <row r="16" spans="1:7" x14ac:dyDescent="0.25">
      <c r="A16" t="s">
        <v>47</v>
      </c>
      <c r="B16" s="55">
        <v>0.32379999999999998</v>
      </c>
      <c r="C16" s="60">
        <v>2.2557209999999999</v>
      </c>
      <c r="D16" s="60">
        <f t="shared" si="0"/>
        <v>0.73040245979999996</v>
      </c>
      <c r="E16" s="60"/>
    </row>
    <row r="17" spans="1:7" x14ac:dyDescent="0.25">
      <c r="A17" t="s">
        <v>48</v>
      </c>
      <c r="B17" s="55">
        <v>0.73129999999999995</v>
      </c>
      <c r="C17" s="60">
        <v>0.38081039999999999</v>
      </c>
      <c r="D17" s="60">
        <f t="shared" si="0"/>
        <v>0.27848664551999996</v>
      </c>
      <c r="E17" s="60"/>
    </row>
    <row r="18" spans="1:7" x14ac:dyDescent="0.25">
      <c r="A18" t="s">
        <v>49</v>
      </c>
      <c r="B18" s="55">
        <v>0.55289999999999995</v>
      </c>
      <c r="C18" s="60">
        <v>7.7620300000000003E-2</v>
      </c>
      <c r="D18" s="60">
        <f t="shared" si="0"/>
        <v>4.2916263869999999E-2</v>
      </c>
      <c r="E18" s="60"/>
    </row>
    <row r="19" spans="1:7" x14ac:dyDescent="0.25">
      <c r="A19" t="s">
        <v>50</v>
      </c>
      <c r="B19" s="55">
        <v>0.4718</v>
      </c>
      <c r="C19" s="60">
        <v>0.19236700000000001</v>
      </c>
      <c r="D19" s="60">
        <f t="shared" si="0"/>
        <v>9.0758750600000007E-2</v>
      </c>
      <c r="E19" s="60"/>
    </row>
    <row r="20" spans="1:7" x14ac:dyDescent="0.25">
      <c r="A20" t="s">
        <v>51</v>
      </c>
      <c r="B20" s="55">
        <v>0.70609999999999995</v>
      </c>
      <c r="C20" s="60">
        <v>0.74849250000000001</v>
      </c>
      <c r="D20" s="60">
        <f t="shared" si="0"/>
        <v>0.52851055424999993</v>
      </c>
      <c r="E20" s="60"/>
    </row>
    <row r="21" spans="1:7" x14ac:dyDescent="0.25">
      <c r="A21" t="s">
        <v>52</v>
      </c>
      <c r="B21" s="55">
        <v>3.44E-2</v>
      </c>
      <c r="C21" s="60">
        <v>0.17687369999999999</v>
      </c>
      <c r="D21" s="60">
        <f t="shared" si="0"/>
        <v>6.0844552799999996E-3</v>
      </c>
      <c r="E21" s="60"/>
    </row>
    <row r="22" spans="1:7" x14ac:dyDescent="0.25">
      <c r="A22" t="s">
        <v>53</v>
      </c>
      <c r="B22" s="55">
        <v>8.0399999999999999E-2</v>
      </c>
      <c r="C22" s="60">
        <v>0.21465970000000001</v>
      </c>
      <c r="D22" s="60">
        <f t="shared" si="0"/>
        <v>1.7258639879999999E-2</v>
      </c>
      <c r="E22" s="60"/>
    </row>
    <row r="23" spans="1:7" x14ac:dyDescent="0.25">
      <c r="A23" t="s">
        <v>54</v>
      </c>
      <c r="B23" s="55">
        <v>0.26200000000000001</v>
      </c>
      <c r="C23" s="60">
        <v>0.34352949999999999</v>
      </c>
      <c r="D23" s="60">
        <f t="shared" si="0"/>
        <v>9.0004729000000006E-2</v>
      </c>
      <c r="E23" s="60"/>
    </row>
    <row r="25" spans="1:7" ht="18.75" x14ac:dyDescent="0.3">
      <c r="B25" s="62" t="s">
        <v>272</v>
      </c>
      <c r="D25" s="28">
        <f>SUM(D5:D23)</f>
        <v>87.06562629295</v>
      </c>
      <c r="G25" s="28">
        <f>SUM(G5:G23)</f>
        <v>91.394917993439989</v>
      </c>
    </row>
    <row r="27" spans="1:7" x14ac:dyDescent="0.25">
      <c r="A27" t="s">
        <v>271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zoomScale="50" zoomScaleNormal="5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13" style="49" customWidth="1"/>
    <col min="2" max="2" width="23.5703125" customWidth="1"/>
    <col min="17" max="16384" width="11.42578125" style="46"/>
  </cols>
  <sheetData>
    <row r="1" spans="1:20" ht="17.25" customHeight="1" x14ac:dyDescent="0.25">
      <c r="A1" s="42" t="s">
        <v>86</v>
      </c>
      <c r="B1" s="31" t="s">
        <v>253</v>
      </c>
      <c r="C1" s="44" t="s">
        <v>37</v>
      </c>
      <c r="D1" s="44" t="s">
        <v>38</v>
      </c>
      <c r="E1" s="44" t="s">
        <v>39</v>
      </c>
      <c r="F1" s="44" t="s">
        <v>40</v>
      </c>
      <c r="G1" s="44" t="s">
        <v>41</v>
      </c>
      <c r="H1" s="44" t="s">
        <v>42</v>
      </c>
      <c r="I1" s="44" t="s">
        <v>43</v>
      </c>
      <c r="J1" s="44" t="s">
        <v>44</v>
      </c>
      <c r="K1" s="44" t="s">
        <v>45</v>
      </c>
      <c r="L1" s="44" t="s">
        <v>16</v>
      </c>
      <c r="M1" s="44" t="s">
        <v>46</v>
      </c>
      <c r="N1" s="44" t="s">
        <v>47</v>
      </c>
      <c r="O1" s="44" t="s">
        <v>247</v>
      </c>
      <c r="P1" s="44" t="s">
        <v>248</v>
      </c>
      <c r="Q1" s="44" t="s">
        <v>246</v>
      </c>
      <c r="R1" s="56"/>
      <c r="S1" s="56"/>
      <c r="T1" s="56"/>
    </row>
    <row r="2" spans="1:20" x14ac:dyDescent="0.25">
      <c r="A2" s="94">
        <v>28856</v>
      </c>
      <c r="B2" s="36">
        <f t="shared" ref="B2:B65" si="0">SUM(C2:P2)</f>
        <v>274054</v>
      </c>
      <c r="C2" s="46" t="s">
        <v>84</v>
      </c>
      <c r="D2" s="46" t="s">
        <v>84</v>
      </c>
      <c r="E2" s="46" t="s">
        <v>84</v>
      </c>
      <c r="F2" s="46">
        <v>274054</v>
      </c>
      <c r="G2" s="46" t="s">
        <v>84</v>
      </c>
      <c r="H2" s="46" t="s">
        <v>84</v>
      </c>
      <c r="I2" s="46" t="s">
        <v>84</v>
      </c>
      <c r="J2" s="46" t="s">
        <v>84</v>
      </c>
      <c r="K2" s="46" t="s">
        <v>84</v>
      </c>
      <c r="L2" s="46" t="s">
        <v>84</v>
      </c>
      <c r="M2" s="46" t="s">
        <v>84</v>
      </c>
      <c r="N2" s="46" t="s">
        <v>84</v>
      </c>
      <c r="O2" s="46" t="s">
        <v>84</v>
      </c>
      <c r="P2" s="46" t="s">
        <v>84</v>
      </c>
      <c r="Q2" s="46">
        <f>COUNT(B2:P2)</f>
        <v>2</v>
      </c>
    </row>
    <row r="3" spans="1:20" x14ac:dyDescent="0.25">
      <c r="A3" s="49" t="s">
        <v>88</v>
      </c>
      <c r="B3" s="36">
        <f t="shared" si="0"/>
        <v>275524</v>
      </c>
      <c r="C3" s="46" t="s">
        <v>84</v>
      </c>
      <c r="D3" s="46" t="s">
        <v>84</v>
      </c>
      <c r="E3" s="46" t="s">
        <v>84</v>
      </c>
      <c r="F3" s="46">
        <v>275524</v>
      </c>
      <c r="G3" s="46" t="s">
        <v>84</v>
      </c>
      <c r="H3" s="46" t="s">
        <v>84</v>
      </c>
      <c r="I3" s="46" t="s">
        <v>84</v>
      </c>
      <c r="J3" s="46" t="s">
        <v>84</v>
      </c>
      <c r="K3" s="46" t="s">
        <v>84</v>
      </c>
      <c r="L3" s="46" t="s">
        <v>84</v>
      </c>
      <c r="M3" s="46" t="s">
        <v>84</v>
      </c>
      <c r="N3" s="46" t="s">
        <v>84</v>
      </c>
      <c r="O3" s="46" t="s">
        <v>84</v>
      </c>
      <c r="P3" s="46" t="s">
        <v>84</v>
      </c>
      <c r="Q3" s="46">
        <f t="shared" ref="Q3:Q66" si="1">COUNT(B3:P3)</f>
        <v>2</v>
      </c>
    </row>
    <row r="4" spans="1:20" x14ac:dyDescent="0.25">
      <c r="A4" s="49" t="s">
        <v>89</v>
      </c>
      <c r="B4" s="36">
        <f t="shared" si="0"/>
        <v>279153</v>
      </c>
      <c r="C4" s="46" t="s">
        <v>84</v>
      </c>
      <c r="D4" s="46" t="s">
        <v>84</v>
      </c>
      <c r="E4" s="46" t="s">
        <v>84</v>
      </c>
      <c r="F4" s="46">
        <v>279153</v>
      </c>
      <c r="G4" s="46" t="s">
        <v>84</v>
      </c>
      <c r="H4" s="46" t="s">
        <v>84</v>
      </c>
      <c r="I4" s="46" t="s">
        <v>84</v>
      </c>
      <c r="J4" s="46" t="s">
        <v>84</v>
      </c>
      <c r="K4" s="46" t="s">
        <v>84</v>
      </c>
      <c r="L4" s="46" t="s">
        <v>84</v>
      </c>
      <c r="M4" s="46" t="s">
        <v>84</v>
      </c>
      <c r="N4" s="46" t="s">
        <v>84</v>
      </c>
      <c r="O4" s="46" t="s">
        <v>84</v>
      </c>
      <c r="P4" s="46" t="s">
        <v>84</v>
      </c>
      <c r="Q4" s="46">
        <f t="shared" si="1"/>
        <v>2</v>
      </c>
    </row>
    <row r="5" spans="1:20" x14ac:dyDescent="0.25">
      <c r="A5" s="49" t="s">
        <v>90</v>
      </c>
      <c r="B5" s="36">
        <f t="shared" si="0"/>
        <v>279886</v>
      </c>
      <c r="C5" s="46" t="s">
        <v>84</v>
      </c>
      <c r="D5" s="46" t="s">
        <v>84</v>
      </c>
      <c r="E5" s="46" t="s">
        <v>84</v>
      </c>
      <c r="F5" s="46">
        <v>279886</v>
      </c>
      <c r="G5" s="46" t="s">
        <v>84</v>
      </c>
      <c r="H5" s="46" t="s">
        <v>84</v>
      </c>
      <c r="I5" s="46" t="s">
        <v>84</v>
      </c>
      <c r="J5" s="46" t="s">
        <v>84</v>
      </c>
      <c r="K5" s="46" t="s">
        <v>84</v>
      </c>
      <c r="L5" s="46" t="s">
        <v>84</v>
      </c>
      <c r="M5" s="46" t="s">
        <v>84</v>
      </c>
      <c r="N5" s="46" t="s">
        <v>84</v>
      </c>
      <c r="O5" s="46" t="s">
        <v>84</v>
      </c>
      <c r="P5" s="46" t="s">
        <v>84</v>
      </c>
      <c r="Q5" s="46">
        <f t="shared" si="1"/>
        <v>2</v>
      </c>
    </row>
    <row r="6" spans="1:20" x14ac:dyDescent="0.25">
      <c r="A6" s="49" t="s">
        <v>91</v>
      </c>
      <c r="B6" s="36">
        <f t="shared" si="0"/>
        <v>280975.09999999998</v>
      </c>
      <c r="C6" s="46" t="s">
        <v>84</v>
      </c>
      <c r="D6" s="46" t="s">
        <v>84</v>
      </c>
      <c r="E6" s="46" t="s">
        <v>84</v>
      </c>
      <c r="F6" s="46">
        <v>280975.09999999998</v>
      </c>
      <c r="G6" s="46" t="s">
        <v>84</v>
      </c>
      <c r="H6" s="46" t="s">
        <v>84</v>
      </c>
      <c r="I6" s="46" t="s">
        <v>84</v>
      </c>
      <c r="J6" s="46" t="s">
        <v>84</v>
      </c>
      <c r="K6" s="46" t="s">
        <v>84</v>
      </c>
      <c r="L6" s="46" t="s">
        <v>84</v>
      </c>
      <c r="M6" s="46" t="s">
        <v>84</v>
      </c>
      <c r="N6" s="46" t="s">
        <v>84</v>
      </c>
      <c r="O6" s="46" t="s">
        <v>84</v>
      </c>
      <c r="P6" s="46" t="s">
        <v>84</v>
      </c>
      <c r="Q6" s="46">
        <f t="shared" si="1"/>
        <v>2</v>
      </c>
    </row>
    <row r="7" spans="1:20" x14ac:dyDescent="0.25">
      <c r="A7" s="49" t="s">
        <v>92</v>
      </c>
      <c r="B7" s="36">
        <f t="shared" si="0"/>
        <v>279365.5</v>
      </c>
      <c r="C7" s="46" t="s">
        <v>84</v>
      </c>
      <c r="D7" s="46" t="s">
        <v>84</v>
      </c>
      <c r="E7" s="46" t="s">
        <v>84</v>
      </c>
      <c r="F7" s="46">
        <v>279365.5</v>
      </c>
      <c r="G7" s="46" t="s">
        <v>84</v>
      </c>
      <c r="H7" s="46" t="s">
        <v>84</v>
      </c>
      <c r="I7" s="46" t="s">
        <v>84</v>
      </c>
      <c r="J7" s="46" t="s">
        <v>84</v>
      </c>
      <c r="K7" s="46" t="s">
        <v>84</v>
      </c>
      <c r="L7" s="46" t="s">
        <v>84</v>
      </c>
      <c r="M7" s="46" t="s">
        <v>84</v>
      </c>
      <c r="N7" s="46" t="s">
        <v>84</v>
      </c>
      <c r="O7" s="46" t="s">
        <v>84</v>
      </c>
      <c r="P7" s="46" t="s">
        <v>84</v>
      </c>
      <c r="Q7" s="46">
        <f t="shared" si="1"/>
        <v>2</v>
      </c>
    </row>
    <row r="8" spans="1:20" x14ac:dyDescent="0.25">
      <c r="A8" s="49" t="s">
        <v>93</v>
      </c>
      <c r="B8" s="36">
        <f t="shared" si="0"/>
        <v>279359.7</v>
      </c>
      <c r="C8" s="46" t="s">
        <v>84</v>
      </c>
      <c r="D8" s="46" t="s">
        <v>84</v>
      </c>
      <c r="E8" s="46" t="s">
        <v>84</v>
      </c>
      <c r="F8" s="46">
        <v>279359.7</v>
      </c>
      <c r="G8" s="46" t="s">
        <v>84</v>
      </c>
      <c r="H8" s="46" t="s">
        <v>84</v>
      </c>
      <c r="I8" s="46" t="s">
        <v>84</v>
      </c>
      <c r="J8" s="46" t="s">
        <v>84</v>
      </c>
      <c r="K8" s="46" t="s">
        <v>84</v>
      </c>
      <c r="L8" s="46" t="s">
        <v>84</v>
      </c>
      <c r="M8" s="46" t="s">
        <v>84</v>
      </c>
      <c r="N8" s="46" t="s">
        <v>84</v>
      </c>
      <c r="O8" s="46" t="s">
        <v>84</v>
      </c>
      <c r="P8" s="46" t="s">
        <v>84</v>
      </c>
      <c r="Q8" s="46">
        <f t="shared" si="1"/>
        <v>2</v>
      </c>
    </row>
    <row r="9" spans="1:20" x14ac:dyDescent="0.25">
      <c r="A9" s="49" t="s">
        <v>94</v>
      </c>
      <c r="B9" s="36">
        <f t="shared" si="0"/>
        <v>279187.8</v>
      </c>
      <c r="C9" s="46" t="s">
        <v>84</v>
      </c>
      <c r="D9" s="46" t="s">
        <v>84</v>
      </c>
      <c r="E9" s="46" t="s">
        <v>84</v>
      </c>
      <c r="F9" s="46">
        <v>279187.8</v>
      </c>
      <c r="G9" s="46" t="s">
        <v>84</v>
      </c>
      <c r="H9" s="46" t="s">
        <v>84</v>
      </c>
      <c r="I9" s="46" t="s">
        <v>84</v>
      </c>
      <c r="J9" s="46" t="s">
        <v>84</v>
      </c>
      <c r="K9" s="46" t="s">
        <v>84</v>
      </c>
      <c r="L9" s="46" t="s">
        <v>84</v>
      </c>
      <c r="M9" s="46" t="s">
        <v>84</v>
      </c>
      <c r="N9" s="46" t="s">
        <v>84</v>
      </c>
      <c r="O9" s="46" t="s">
        <v>84</v>
      </c>
      <c r="P9" s="46" t="s">
        <v>84</v>
      </c>
      <c r="Q9" s="46">
        <f t="shared" si="1"/>
        <v>2</v>
      </c>
    </row>
    <row r="10" spans="1:20" x14ac:dyDescent="0.25">
      <c r="A10" s="49" t="s">
        <v>95</v>
      </c>
      <c r="B10" s="36">
        <f t="shared" si="0"/>
        <v>280151</v>
      </c>
      <c r="C10" s="46" t="s">
        <v>84</v>
      </c>
      <c r="D10" s="46" t="s">
        <v>84</v>
      </c>
      <c r="E10" s="46" t="s">
        <v>84</v>
      </c>
      <c r="F10" s="46">
        <v>280151</v>
      </c>
      <c r="G10" s="46" t="s">
        <v>84</v>
      </c>
      <c r="H10" s="46" t="s">
        <v>84</v>
      </c>
      <c r="I10" s="46" t="s">
        <v>84</v>
      </c>
      <c r="J10" s="46" t="s">
        <v>84</v>
      </c>
      <c r="K10" s="46" t="s">
        <v>84</v>
      </c>
      <c r="L10" s="46" t="s">
        <v>84</v>
      </c>
      <c r="M10" s="46" t="s">
        <v>84</v>
      </c>
      <c r="N10" s="46" t="s">
        <v>84</v>
      </c>
      <c r="O10" s="46" t="s">
        <v>84</v>
      </c>
      <c r="P10" s="46" t="s">
        <v>84</v>
      </c>
      <c r="Q10" s="46">
        <f t="shared" si="1"/>
        <v>2</v>
      </c>
    </row>
    <row r="11" spans="1:20" x14ac:dyDescent="0.25">
      <c r="A11" s="49" t="s">
        <v>96</v>
      </c>
      <c r="B11" s="36">
        <f t="shared" si="0"/>
        <v>281546</v>
      </c>
      <c r="C11" s="46" t="s">
        <v>84</v>
      </c>
      <c r="D11" s="46" t="s">
        <v>84</v>
      </c>
      <c r="E11" s="46" t="s">
        <v>84</v>
      </c>
      <c r="F11" s="46">
        <v>281546</v>
      </c>
      <c r="G11" s="46" t="s">
        <v>84</v>
      </c>
      <c r="H11" s="46" t="s">
        <v>84</v>
      </c>
      <c r="I11" s="46" t="s">
        <v>84</v>
      </c>
      <c r="J11" s="46" t="s">
        <v>84</v>
      </c>
      <c r="K11" s="46" t="s">
        <v>84</v>
      </c>
      <c r="L11" s="46" t="s">
        <v>84</v>
      </c>
      <c r="M11" s="46" t="s">
        <v>84</v>
      </c>
      <c r="N11" s="46" t="s">
        <v>84</v>
      </c>
      <c r="O11" s="46" t="s">
        <v>84</v>
      </c>
      <c r="P11" s="46" t="s">
        <v>84</v>
      </c>
      <c r="Q11" s="46">
        <f t="shared" si="1"/>
        <v>2</v>
      </c>
    </row>
    <row r="12" spans="1:20" x14ac:dyDescent="0.25">
      <c r="A12" s="49" t="s">
        <v>97</v>
      </c>
      <c r="B12" s="36">
        <f t="shared" si="0"/>
        <v>283783.5</v>
      </c>
      <c r="C12" s="46" t="s">
        <v>84</v>
      </c>
      <c r="D12" s="46" t="s">
        <v>84</v>
      </c>
      <c r="E12" s="46" t="s">
        <v>84</v>
      </c>
      <c r="F12" s="46">
        <v>283783.5</v>
      </c>
      <c r="G12" s="46" t="s">
        <v>84</v>
      </c>
      <c r="H12" s="46" t="s">
        <v>84</v>
      </c>
      <c r="I12" s="46" t="s">
        <v>84</v>
      </c>
      <c r="J12" s="46" t="s">
        <v>84</v>
      </c>
      <c r="K12" s="46" t="s">
        <v>84</v>
      </c>
      <c r="L12" s="46" t="s">
        <v>84</v>
      </c>
      <c r="M12" s="46" t="s">
        <v>84</v>
      </c>
      <c r="N12" s="46" t="s">
        <v>84</v>
      </c>
      <c r="O12" s="46" t="s">
        <v>84</v>
      </c>
      <c r="P12" s="46" t="s">
        <v>84</v>
      </c>
      <c r="Q12" s="46">
        <f t="shared" si="1"/>
        <v>2</v>
      </c>
    </row>
    <row r="13" spans="1:20" x14ac:dyDescent="0.25">
      <c r="A13" s="49" t="s">
        <v>98</v>
      </c>
      <c r="B13" s="36">
        <f t="shared" si="0"/>
        <v>285327.3</v>
      </c>
      <c r="C13" s="46" t="s">
        <v>84</v>
      </c>
      <c r="D13" s="46" t="s">
        <v>84</v>
      </c>
      <c r="E13" s="46" t="s">
        <v>84</v>
      </c>
      <c r="F13" s="46">
        <v>285327.3</v>
      </c>
      <c r="G13" s="46" t="s">
        <v>84</v>
      </c>
      <c r="H13" s="46" t="s">
        <v>84</v>
      </c>
      <c r="I13" s="46" t="s">
        <v>84</v>
      </c>
      <c r="J13" s="46" t="s">
        <v>84</v>
      </c>
      <c r="K13" s="46" t="s">
        <v>84</v>
      </c>
      <c r="L13" s="46" t="s">
        <v>84</v>
      </c>
      <c r="M13" s="46" t="s">
        <v>84</v>
      </c>
      <c r="N13" s="46" t="s">
        <v>84</v>
      </c>
      <c r="O13" s="46" t="s">
        <v>84</v>
      </c>
      <c r="P13" s="46" t="s">
        <v>84</v>
      </c>
      <c r="Q13" s="46">
        <f t="shared" si="1"/>
        <v>2</v>
      </c>
    </row>
    <row r="14" spans="1:20" x14ac:dyDescent="0.25">
      <c r="A14" s="49" t="s">
        <v>99</v>
      </c>
      <c r="B14" s="36">
        <f t="shared" si="0"/>
        <v>287592.8</v>
      </c>
      <c r="C14" s="46" t="s">
        <v>84</v>
      </c>
      <c r="D14" s="46" t="s">
        <v>84</v>
      </c>
      <c r="E14" s="46" t="s">
        <v>84</v>
      </c>
      <c r="F14" s="46">
        <v>287592.8</v>
      </c>
      <c r="G14" s="46" t="s">
        <v>84</v>
      </c>
      <c r="H14" s="46" t="s">
        <v>84</v>
      </c>
      <c r="I14" s="46" t="s">
        <v>84</v>
      </c>
      <c r="J14" s="46" t="s">
        <v>84</v>
      </c>
      <c r="K14" s="46" t="s">
        <v>84</v>
      </c>
      <c r="L14" s="46" t="s">
        <v>84</v>
      </c>
      <c r="M14" s="46" t="s">
        <v>84</v>
      </c>
      <c r="N14" s="46" t="s">
        <v>84</v>
      </c>
      <c r="O14" s="46" t="s">
        <v>84</v>
      </c>
      <c r="P14" s="46" t="s">
        <v>84</v>
      </c>
      <c r="Q14" s="46">
        <f t="shared" si="1"/>
        <v>2</v>
      </c>
    </row>
    <row r="15" spans="1:20" x14ac:dyDescent="0.25">
      <c r="A15" s="49" t="s">
        <v>100</v>
      </c>
      <c r="B15" s="36">
        <f t="shared" si="0"/>
        <v>289610</v>
      </c>
      <c r="C15" s="46" t="s">
        <v>84</v>
      </c>
      <c r="D15" s="46" t="s">
        <v>84</v>
      </c>
      <c r="E15" s="46" t="s">
        <v>84</v>
      </c>
      <c r="F15" s="46">
        <v>289610</v>
      </c>
      <c r="G15" s="46" t="s">
        <v>84</v>
      </c>
      <c r="H15" s="46" t="s">
        <v>84</v>
      </c>
      <c r="I15" s="46" t="s">
        <v>84</v>
      </c>
      <c r="J15" s="46" t="s">
        <v>84</v>
      </c>
      <c r="K15" s="46" t="s">
        <v>84</v>
      </c>
      <c r="L15" s="46" t="s">
        <v>84</v>
      </c>
      <c r="M15" s="46" t="s">
        <v>84</v>
      </c>
      <c r="N15" s="46" t="s">
        <v>84</v>
      </c>
      <c r="O15" s="46" t="s">
        <v>84</v>
      </c>
      <c r="P15" s="46" t="s">
        <v>84</v>
      </c>
      <c r="Q15" s="46">
        <f t="shared" si="1"/>
        <v>2</v>
      </c>
    </row>
    <row r="16" spans="1:20" x14ac:dyDescent="0.25">
      <c r="A16" s="49" t="s">
        <v>101</v>
      </c>
      <c r="B16" s="36">
        <f t="shared" si="0"/>
        <v>289750.09999999998</v>
      </c>
      <c r="C16" s="46" t="s">
        <v>84</v>
      </c>
      <c r="D16" s="46" t="s">
        <v>84</v>
      </c>
      <c r="E16" s="46" t="s">
        <v>84</v>
      </c>
      <c r="F16" s="46">
        <v>289750.09999999998</v>
      </c>
      <c r="G16" s="46" t="s">
        <v>84</v>
      </c>
      <c r="H16" s="46" t="s">
        <v>84</v>
      </c>
      <c r="I16" s="46" t="s">
        <v>84</v>
      </c>
      <c r="J16" s="46" t="s">
        <v>84</v>
      </c>
      <c r="K16" s="46" t="s">
        <v>84</v>
      </c>
      <c r="L16" s="46" t="s">
        <v>84</v>
      </c>
      <c r="M16" s="46" t="s">
        <v>84</v>
      </c>
      <c r="N16" s="46" t="s">
        <v>84</v>
      </c>
      <c r="O16" s="46" t="s">
        <v>84</v>
      </c>
      <c r="P16" s="46" t="s">
        <v>84</v>
      </c>
      <c r="Q16" s="46">
        <f t="shared" si="1"/>
        <v>2</v>
      </c>
    </row>
    <row r="17" spans="1:17" x14ac:dyDescent="0.25">
      <c r="A17" s="49" t="s">
        <v>102</v>
      </c>
      <c r="B17" s="36">
        <f t="shared" si="0"/>
        <v>291481.3</v>
      </c>
      <c r="C17" s="46" t="s">
        <v>84</v>
      </c>
      <c r="D17" s="46" t="s">
        <v>84</v>
      </c>
      <c r="E17" s="46" t="s">
        <v>84</v>
      </c>
      <c r="F17" s="46">
        <v>291481.3</v>
      </c>
      <c r="G17" s="46" t="s">
        <v>84</v>
      </c>
      <c r="H17" s="46" t="s">
        <v>84</v>
      </c>
      <c r="I17" s="46" t="s">
        <v>84</v>
      </c>
      <c r="J17" s="46" t="s">
        <v>84</v>
      </c>
      <c r="K17" s="46" t="s">
        <v>84</v>
      </c>
      <c r="L17" s="46" t="s">
        <v>84</v>
      </c>
      <c r="M17" s="46" t="s">
        <v>84</v>
      </c>
      <c r="N17" s="46" t="s">
        <v>84</v>
      </c>
      <c r="O17" s="46" t="s">
        <v>84</v>
      </c>
      <c r="P17" s="46" t="s">
        <v>84</v>
      </c>
      <c r="Q17" s="46">
        <f t="shared" si="1"/>
        <v>2</v>
      </c>
    </row>
    <row r="18" spans="1:17" x14ac:dyDescent="0.25">
      <c r="A18" s="49" t="s">
        <v>103</v>
      </c>
      <c r="B18" s="36">
        <f t="shared" si="0"/>
        <v>292660</v>
      </c>
      <c r="C18" s="46" t="s">
        <v>84</v>
      </c>
      <c r="D18" s="46" t="s">
        <v>84</v>
      </c>
      <c r="E18" s="46" t="s">
        <v>84</v>
      </c>
      <c r="F18" s="46">
        <v>292660</v>
      </c>
      <c r="G18" s="46" t="s">
        <v>84</v>
      </c>
      <c r="H18" s="46" t="s">
        <v>84</v>
      </c>
      <c r="I18" s="46" t="s">
        <v>84</v>
      </c>
      <c r="J18" s="46" t="s">
        <v>84</v>
      </c>
      <c r="K18" s="46" t="s">
        <v>84</v>
      </c>
      <c r="L18" s="46" t="s">
        <v>84</v>
      </c>
      <c r="M18" s="46" t="s">
        <v>84</v>
      </c>
      <c r="N18" s="46" t="s">
        <v>84</v>
      </c>
      <c r="O18" s="46" t="s">
        <v>84</v>
      </c>
      <c r="P18" s="46" t="s">
        <v>84</v>
      </c>
      <c r="Q18" s="46">
        <f t="shared" si="1"/>
        <v>2</v>
      </c>
    </row>
    <row r="19" spans="1:17" x14ac:dyDescent="0.25">
      <c r="A19" s="49" t="s">
        <v>104</v>
      </c>
      <c r="B19" s="36">
        <f t="shared" si="0"/>
        <v>292711.2</v>
      </c>
      <c r="C19" s="46" t="s">
        <v>84</v>
      </c>
      <c r="D19" s="46" t="s">
        <v>84</v>
      </c>
      <c r="E19" s="46" t="s">
        <v>84</v>
      </c>
      <c r="F19" s="46">
        <v>292711.2</v>
      </c>
      <c r="G19" s="46" t="s">
        <v>84</v>
      </c>
      <c r="H19" s="46" t="s">
        <v>84</v>
      </c>
      <c r="I19" s="46" t="s">
        <v>84</v>
      </c>
      <c r="J19" s="46" t="s">
        <v>84</v>
      </c>
      <c r="K19" s="46" t="s">
        <v>84</v>
      </c>
      <c r="L19" s="46" t="s">
        <v>84</v>
      </c>
      <c r="M19" s="46" t="s">
        <v>84</v>
      </c>
      <c r="N19" s="46" t="s">
        <v>84</v>
      </c>
      <c r="O19" s="46" t="s">
        <v>84</v>
      </c>
      <c r="P19" s="46" t="s">
        <v>84</v>
      </c>
      <c r="Q19" s="46">
        <f t="shared" si="1"/>
        <v>2</v>
      </c>
    </row>
    <row r="20" spans="1:17" x14ac:dyDescent="0.25">
      <c r="A20" s="49" t="s">
        <v>105</v>
      </c>
      <c r="B20" s="36">
        <f t="shared" si="0"/>
        <v>293140.09999999998</v>
      </c>
      <c r="C20" s="46" t="s">
        <v>84</v>
      </c>
      <c r="D20" s="46" t="s">
        <v>84</v>
      </c>
      <c r="E20" s="46" t="s">
        <v>84</v>
      </c>
      <c r="F20" s="46">
        <v>293140.09999999998</v>
      </c>
      <c r="G20" s="46" t="s">
        <v>84</v>
      </c>
      <c r="H20" s="46" t="s">
        <v>84</v>
      </c>
      <c r="I20" s="46" t="s">
        <v>84</v>
      </c>
      <c r="J20" s="46" t="s">
        <v>84</v>
      </c>
      <c r="K20" s="46" t="s">
        <v>84</v>
      </c>
      <c r="L20" s="46" t="s">
        <v>84</v>
      </c>
      <c r="M20" s="46" t="s">
        <v>84</v>
      </c>
      <c r="N20" s="46" t="s">
        <v>84</v>
      </c>
      <c r="O20" s="46" t="s">
        <v>84</v>
      </c>
      <c r="P20" s="46" t="s">
        <v>84</v>
      </c>
      <c r="Q20" s="46">
        <f t="shared" si="1"/>
        <v>2</v>
      </c>
    </row>
    <row r="21" spans="1:17" x14ac:dyDescent="0.25">
      <c r="A21" s="49" t="s">
        <v>106</v>
      </c>
      <c r="B21" s="36">
        <f t="shared" si="0"/>
        <v>294512.90000000002</v>
      </c>
      <c r="C21" s="46" t="s">
        <v>84</v>
      </c>
      <c r="D21" s="46" t="s">
        <v>84</v>
      </c>
      <c r="E21" s="46" t="s">
        <v>84</v>
      </c>
      <c r="F21" s="46">
        <v>294512.90000000002</v>
      </c>
      <c r="G21" s="46" t="s">
        <v>84</v>
      </c>
      <c r="H21" s="46" t="s">
        <v>84</v>
      </c>
      <c r="I21" s="46" t="s">
        <v>84</v>
      </c>
      <c r="J21" s="46" t="s">
        <v>84</v>
      </c>
      <c r="K21" s="46" t="s">
        <v>84</v>
      </c>
      <c r="L21" s="46" t="s">
        <v>84</v>
      </c>
      <c r="M21" s="46" t="s">
        <v>84</v>
      </c>
      <c r="N21" s="46" t="s">
        <v>84</v>
      </c>
      <c r="O21" s="46" t="s">
        <v>84</v>
      </c>
      <c r="P21" s="46" t="s">
        <v>84</v>
      </c>
      <c r="Q21" s="46">
        <f t="shared" si="1"/>
        <v>2</v>
      </c>
    </row>
    <row r="22" spans="1:17" x14ac:dyDescent="0.25">
      <c r="A22" s="49" t="s">
        <v>107</v>
      </c>
      <c r="B22" s="36">
        <f t="shared" si="0"/>
        <v>296490.5</v>
      </c>
      <c r="C22" s="46" t="s">
        <v>84</v>
      </c>
      <c r="D22" s="46" t="s">
        <v>84</v>
      </c>
      <c r="E22" s="46" t="s">
        <v>84</v>
      </c>
      <c r="F22" s="46">
        <v>296490.5</v>
      </c>
      <c r="G22" s="46" t="s">
        <v>84</v>
      </c>
      <c r="H22" s="46" t="s">
        <v>84</v>
      </c>
      <c r="I22" s="46" t="s">
        <v>84</v>
      </c>
      <c r="J22" s="46" t="s">
        <v>84</v>
      </c>
      <c r="K22" s="46" t="s">
        <v>84</v>
      </c>
      <c r="L22" s="46" t="s">
        <v>84</v>
      </c>
      <c r="M22" s="46" t="s">
        <v>84</v>
      </c>
      <c r="N22" s="46" t="s">
        <v>84</v>
      </c>
      <c r="O22" s="46" t="s">
        <v>84</v>
      </c>
      <c r="P22" s="46" t="s">
        <v>84</v>
      </c>
      <c r="Q22" s="46">
        <f t="shared" si="1"/>
        <v>2</v>
      </c>
    </row>
    <row r="23" spans="1:17" x14ac:dyDescent="0.25">
      <c r="A23" s="49" t="s">
        <v>108</v>
      </c>
      <c r="B23" s="36">
        <f t="shared" si="0"/>
        <v>297374.5</v>
      </c>
      <c r="C23" s="46" t="s">
        <v>84</v>
      </c>
      <c r="D23" s="46" t="s">
        <v>84</v>
      </c>
      <c r="E23" s="46" t="s">
        <v>84</v>
      </c>
      <c r="F23" s="46">
        <v>297374.5</v>
      </c>
      <c r="G23" s="46" t="s">
        <v>84</v>
      </c>
      <c r="H23" s="46" t="s">
        <v>84</v>
      </c>
      <c r="I23" s="46" t="s">
        <v>84</v>
      </c>
      <c r="J23" s="46" t="s">
        <v>84</v>
      </c>
      <c r="K23" s="46" t="s">
        <v>84</v>
      </c>
      <c r="L23" s="46" t="s">
        <v>84</v>
      </c>
      <c r="M23" s="46" t="s">
        <v>84</v>
      </c>
      <c r="N23" s="46" t="s">
        <v>84</v>
      </c>
      <c r="O23" s="46" t="s">
        <v>84</v>
      </c>
      <c r="P23" s="46" t="s">
        <v>84</v>
      </c>
      <c r="Q23" s="46">
        <f t="shared" si="1"/>
        <v>2</v>
      </c>
    </row>
    <row r="24" spans="1:17" x14ac:dyDescent="0.25">
      <c r="A24" s="49" t="s">
        <v>109</v>
      </c>
      <c r="B24" s="36">
        <f t="shared" si="0"/>
        <v>299037.2</v>
      </c>
      <c r="C24" s="46" t="s">
        <v>84</v>
      </c>
      <c r="D24" s="46" t="s">
        <v>84</v>
      </c>
      <c r="E24" s="46" t="s">
        <v>84</v>
      </c>
      <c r="F24" s="46">
        <v>299037.2</v>
      </c>
      <c r="G24" s="46" t="s">
        <v>84</v>
      </c>
      <c r="H24" s="46" t="s">
        <v>84</v>
      </c>
      <c r="I24" s="46" t="s">
        <v>84</v>
      </c>
      <c r="J24" s="46" t="s">
        <v>84</v>
      </c>
      <c r="K24" s="46" t="s">
        <v>84</v>
      </c>
      <c r="L24" s="46" t="s">
        <v>84</v>
      </c>
      <c r="M24" s="46" t="s">
        <v>84</v>
      </c>
      <c r="N24" s="46" t="s">
        <v>84</v>
      </c>
      <c r="O24" s="46" t="s">
        <v>84</v>
      </c>
      <c r="P24" s="46" t="s">
        <v>84</v>
      </c>
      <c r="Q24" s="46">
        <f t="shared" si="1"/>
        <v>2</v>
      </c>
    </row>
    <row r="25" spans="1:17" x14ac:dyDescent="0.25">
      <c r="A25" s="49" t="s">
        <v>110</v>
      </c>
      <c r="B25" s="36">
        <f t="shared" si="0"/>
        <v>299755.90000000002</v>
      </c>
      <c r="C25" s="46" t="s">
        <v>84</v>
      </c>
      <c r="D25" s="46" t="s">
        <v>84</v>
      </c>
      <c r="E25" s="46" t="s">
        <v>84</v>
      </c>
      <c r="F25" s="46">
        <v>299755.90000000002</v>
      </c>
      <c r="G25" s="46" t="s">
        <v>84</v>
      </c>
      <c r="H25" s="46" t="s">
        <v>84</v>
      </c>
      <c r="I25" s="46" t="s">
        <v>84</v>
      </c>
      <c r="J25" s="46" t="s">
        <v>84</v>
      </c>
      <c r="K25" s="46" t="s">
        <v>84</v>
      </c>
      <c r="L25" s="46" t="s">
        <v>84</v>
      </c>
      <c r="M25" s="46" t="s">
        <v>84</v>
      </c>
      <c r="N25" s="46" t="s">
        <v>84</v>
      </c>
      <c r="O25" s="46" t="s">
        <v>84</v>
      </c>
      <c r="P25" s="46" t="s">
        <v>84</v>
      </c>
      <c r="Q25" s="46">
        <f t="shared" si="1"/>
        <v>2</v>
      </c>
    </row>
    <row r="26" spans="1:17" x14ac:dyDescent="0.25">
      <c r="A26" s="49" t="s">
        <v>111</v>
      </c>
      <c r="B26" s="36">
        <f t="shared" si="0"/>
        <v>300307.59999999998</v>
      </c>
      <c r="C26" s="46" t="s">
        <v>84</v>
      </c>
      <c r="D26" s="46" t="s">
        <v>84</v>
      </c>
      <c r="E26" s="46" t="s">
        <v>84</v>
      </c>
      <c r="F26" s="46">
        <v>300307.59999999998</v>
      </c>
      <c r="G26" s="46" t="s">
        <v>84</v>
      </c>
      <c r="H26" s="46" t="s">
        <v>84</v>
      </c>
      <c r="I26" s="46" t="s">
        <v>84</v>
      </c>
      <c r="J26" s="46" t="s">
        <v>84</v>
      </c>
      <c r="K26" s="46" t="s">
        <v>84</v>
      </c>
      <c r="L26" s="46" t="s">
        <v>84</v>
      </c>
      <c r="M26" s="46" t="s">
        <v>84</v>
      </c>
      <c r="N26" s="46" t="s">
        <v>84</v>
      </c>
      <c r="O26" s="46" t="s">
        <v>84</v>
      </c>
      <c r="P26" s="46" t="s">
        <v>84</v>
      </c>
      <c r="Q26" s="46">
        <f t="shared" si="1"/>
        <v>2</v>
      </c>
    </row>
    <row r="27" spans="1:17" x14ac:dyDescent="0.25">
      <c r="A27" s="49" t="s">
        <v>112</v>
      </c>
      <c r="B27" s="36">
        <f t="shared" si="0"/>
        <v>302344.09999999998</v>
      </c>
      <c r="C27" s="46" t="s">
        <v>84</v>
      </c>
      <c r="D27" s="46" t="s">
        <v>84</v>
      </c>
      <c r="E27" s="46" t="s">
        <v>84</v>
      </c>
      <c r="F27" s="46">
        <v>302344.09999999998</v>
      </c>
      <c r="G27" s="46" t="s">
        <v>84</v>
      </c>
      <c r="H27" s="46" t="s">
        <v>84</v>
      </c>
      <c r="I27" s="46" t="s">
        <v>84</v>
      </c>
      <c r="J27" s="46" t="s">
        <v>84</v>
      </c>
      <c r="K27" s="46" t="s">
        <v>84</v>
      </c>
      <c r="L27" s="46" t="s">
        <v>84</v>
      </c>
      <c r="M27" s="46" t="s">
        <v>84</v>
      </c>
      <c r="N27" s="46" t="s">
        <v>84</v>
      </c>
      <c r="O27" s="46" t="s">
        <v>84</v>
      </c>
      <c r="P27" s="46" t="s">
        <v>84</v>
      </c>
      <c r="Q27" s="46">
        <f t="shared" si="1"/>
        <v>2</v>
      </c>
    </row>
    <row r="28" spans="1:17" x14ac:dyDescent="0.25">
      <c r="A28" s="49" t="s">
        <v>113</v>
      </c>
      <c r="B28" s="36">
        <f t="shared" si="0"/>
        <v>304282.09999999998</v>
      </c>
      <c r="C28" s="46" t="s">
        <v>84</v>
      </c>
      <c r="D28" s="46" t="s">
        <v>84</v>
      </c>
      <c r="E28" s="46" t="s">
        <v>84</v>
      </c>
      <c r="F28" s="46">
        <v>304282.09999999998</v>
      </c>
      <c r="G28" s="46" t="s">
        <v>84</v>
      </c>
      <c r="H28" s="46" t="s">
        <v>84</v>
      </c>
      <c r="I28" s="46" t="s">
        <v>84</v>
      </c>
      <c r="J28" s="46" t="s">
        <v>84</v>
      </c>
      <c r="K28" s="46" t="s">
        <v>84</v>
      </c>
      <c r="L28" s="46" t="s">
        <v>84</v>
      </c>
      <c r="M28" s="46" t="s">
        <v>84</v>
      </c>
      <c r="N28" s="46" t="s">
        <v>84</v>
      </c>
      <c r="O28" s="46" t="s">
        <v>84</v>
      </c>
      <c r="P28" s="46" t="s">
        <v>84</v>
      </c>
      <c r="Q28" s="46">
        <f t="shared" si="1"/>
        <v>2</v>
      </c>
    </row>
    <row r="29" spans="1:17" x14ac:dyDescent="0.25">
      <c r="A29" s="49" t="s">
        <v>114</v>
      </c>
      <c r="B29" s="36">
        <f t="shared" si="0"/>
        <v>305492.59999999998</v>
      </c>
      <c r="C29" s="46" t="s">
        <v>84</v>
      </c>
      <c r="D29" s="46" t="s">
        <v>84</v>
      </c>
      <c r="E29" s="46" t="s">
        <v>84</v>
      </c>
      <c r="F29" s="46">
        <v>305492.59999999998</v>
      </c>
      <c r="G29" s="46" t="s">
        <v>84</v>
      </c>
      <c r="H29" s="46" t="s">
        <v>84</v>
      </c>
      <c r="I29" s="46" t="s">
        <v>84</v>
      </c>
      <c r="J29" s="46" t="s">
        <v>84</v>
      </c>
      <c r="K29" s="46" t="s">
        <v>84</v>
      </c>
      <c r="L29" s="46" t="s">
        <v>84</v>
      </c>
      <c r="M29" s="46" t="s">
        <v>84</v>
      </c>
      <c r="N29" s="46" t="s">
        <v>84</v>
      </c>
      <c r="O29" s="46" t="s">
        <v>84</v>
      </c>
      <c r="P29" s="46" t="s">
        <v>84</v>
      </c>
      <c r="Q29" s="46">
        <f t="shared" si="1"/>
        <v>2</v>
      </c>
    </row>
    <row r="30" spans="1:17" x14ac:dyDescent="0.25">
      <c r="A30" s="49" t="s">
        <v>115</v>
      </c>
      <c r="B30" s="36">
        <f t="shared" si="0"/>
        <v>306619.09999999998</v>
      </c>
      <c r="C30" s="46" t="s">
        <v>84</v>
      </c>
      <c r="D30" s="46" t="s">
        <v>84</v>
      </c>
      <c r="E30" s="46" t="s">
        <v>84</v>
      </c>
      <c r="F30" s="46">
        <v>306619.09999999998</v>
      </c>
      <c r="G30" s="46" t="s">
        <v>84</v>
      </c>
      <c r="H30" s="46" t="s">
        <v>84</v>
      </c>
      <c r="I30" s="46" t="s">
        <v>84</v>
      </c>
      <c r="J30" s="46" t="s">
        <v>84</v>
      </c>
      <c r="K30" s="46" t="s">
        <v>84</v>
      </c>
      <c r="L30" s="46" t="s">
        <v>84</v>
      </c>
      <c r="M30" s="46" t="s">
        <v>84</v>
      </c>
      <c r="N30" s="46" t="s">
        <v>84</v>
      </c>
      <c r="O30" s="46" t="s">
        <v>84</v>
      </c>
      <c r="P30" s="46" t="s">
        <v>84</v>
      </c>
      <c r="Q30" s="46">
        <f t="shared" si="1"/>
        <v>2</v>
      </c>
    </row>
    <row r="31" spans="1:17" x14ac:dyDescent="0.25">
      <c r="A31" s="49" t="s">
        <v>116</v>
      </c>
      <c r="B31" s="36">
        <f t="shared" si="0"/>
        <v>309943.40000000002</v>
      </c>
      <c r="C31" s="46" t="s">
        <v>84</v>
      </c>
      <c r="D31" s="46" t="s">
        <v>84</v>
      </c>
      <c r="E31" s="46" t="s">
        <v>84</v>
      </c>
      <c r="F31" s="46">
        <v>309943.40000000002</v>
      </c>
      <c r="G31" s="46" t="s">
        <v>84</v>
      </c>
      <c r="H31" s="46" t="s">
        <v>84</v>
      </c>
      <c r="I31" s="46" t="s">
        <v>84</v>
      </c>
      <c r="J31" s="46" t="s">
        <v>84</v>
      </c>
      <c r="K31" s="46" t="s">
        <v>84</v>
      </c>
      <c r="L31" s="46" t="s">
        <v>84</v>
      </c>
      <c r="M31" s="46" t="s">
        <v>84</v>
      </c>
      <c r="N31" s="46" t="s">
        <v>84</v>
      </c>
      <c r="O31" s="46" t="s">
        <v>84</v>
      </c>
      <c r="P31" s="46" t="s">
        <v>84</v>
      </c>
      <c r="Q31" s="46">
        <f t="shared" si="1"/>
        <v>2</v>
      </c>
    </row>
    <row r="32" spans="1:17" x14ac:dyDescent="0.25">
      <c r="A32" s="49" t="s">
        <v>117</v>
      </c>
      <c r="B32" s="36">
        <f t="shared" si="0"/>
        <v>311199.3</v>
      </c>
      <c r="C32" s="46" t="s">
        <v>84</v>
      </c>
      <c r="D32" s="46" t="s">
        <v>84</v>
      </c>
      <c r="E32" s="46" t="s">
        <v>84</v>
      </c>
      <c r="F32" s="46">
        <v>311199.3</v>
      </c>
      <c r="G32" s="46" t="s">
        <v>84</v>
      </c>
      <c r="H32" s="46" t="s">
        <v>84</v>
      </c>
      <c r="I32" s="46" t="s">
        <v>84</v>
      </c>
      <c r="J32" s="46" t="s">
        <v>84</v>
      </c>
      <c r="K32" s="46" t="s">
        <v>84</v>
      </c>
      <c r="L32" s="46" t="s">
        <v>84</v>
      </c>
      <c r="M32" s="46" t="s">
        <v>84</v>
      </c>
      <c r="N32" s="46" t="s">
        <v>84</v>
      </c>
      <c r="O32" s="46" t="s">
        <v>84</v>
      </c>
      <c r="P32" s="46" t="s">
        <v>84</v>
      </c>
      <c r="Q32" s="46">
        <f t="shared" si="1"/>
        <v>2</v>
      </c>
    </row>
    <row r="33" spans="1:17" x14ac:dyDescent="0.25">
      <c r="A33" s="49" t="s">
        <v>118</v>
      </c>
      <c r="B33" s="36">
        <f t="shared" si="0"/>
        <v>311947.09999999998</v>
      </c>
      <c r="C33" s="46" t="s">
        <v>84</v>
      </c>
      <c r="D33" s="46" t="s">
        <v>84</v>
      </c>
      <c r="E33" s="46" t="s">
        <v>84</v>
      </c>
      <c r="F33" s="46">
        <v>311947.09999999998</v>
      </c>
      <c r="G33" s="46" t="s">
        <v>84</v>
      </c>
      <c r="H33" s="46" t="s">
        <v>84</v>
      </c>
      <c r="I33" s="46" t="s">
        <v>84</v>
      </c>
      <c r="J33" s="46" t="s">
        <v>84</v>
      </c>
      <c r="K33" s="46" t="s">
        <v>84</v>
      </c>
      <c r="L33" s="46" t="s">
        <v>84</v>
      </c>
      <c r="M33" s="46" t="s">
        <v>84</v>
      </c>
      <c r="N33" s="46" t="s">
        <v>84</v>
      </c>
      <c r="O33" s="46" t="s">
        <v>84</v>
      </c>
      <c r="P33" s="46" t="s">
        <v>84</v>
      </c>
      <c r="Q33" s="46">
        <f t="shared" si="1"/>
        <v>2</v>
      </c>
    </row>
    <row r="34" spans="1:17" x14ac:dyDescent="0.25">
      <c r="A34" s="49" t="s">
        <v>119</v>
      </c>
      <c r="B34" s="36">
        <f t="shared" si="0"/>
        <v>312792.40000000002</v>
      </c>
      <c r="C34" s="46" t="s">
        <v>84</v>
      </c>
      <c r="D34" s="46" t="s">
        <v>84</v>
      </c>
      <c r="E34" s="46" t="s">
        <v>84</v>
      </c>
      <c r="F34" s="46">
        <v>312792.40000000002</v>
      </c>
      <c r="G34" s="46" t="s">
        <v>84</v>
      </c>
      <c r="H34" s="46" t="s">
        <v>84</v>
      </c>
      <c r="I34" s="46" t="s">
        <v>84</v>
      </c>
      <c r="J34" s="46" t="s">
        <v>84</v>
      </c>
      <c r="K34" s="46" t="s">
        <v>84</v>
      </c>
      <c r="L34" s="46" t="s">
        <v>84</v>
      </c>
      <c r="M34" s="46" t="s">
        <v>84</v>
      </c>
      <c r="N34" s="46" t="s">
        <v>84</v>
      </c>
      <c r="O34" s="46" t="s">
        <v>84</v>
      </c>
      <c r="P34" s="46" t="s">
        <v>84</v>
      </c>
      <c r="Q34" s="46">
        <f t="shared" si="1"/>
        <v>2</v>
      </c>
    </row>
    <row r="35" spans="1:17" x14ac:dyDescent="0.25">
      <c r="A35" s="49" t="s">
        <v>120</v>
      </c>
      <c r="B35" s="36">
        <f t="shared" si="0"/>
        <v>316379.5</v>
      </c>
      <c r="C35" s="46" t="s">
        <v>84</v>
      </c>
      <c r="D35" s="46" t="s">
        <v>84</v>
      </c>
      <c r="E35" s="46" t="s">
        <v>84</v>
      </c>
      <c r="F35" s="46">
        <v>316379.5</v>
      </c>
      <c r="G35" s="46" t="s">
        <v>84</v>
      </c>
      <c r="H35" s="46" t="s">
        <v>84</v>
      </c>
      <c r="I35" s="46" t="s">
        <v>84</v>
      </c>
      <c r="J35" s="46" t="s">
        <v>84</v>
      </c>
      <c r="K35" s="46" t="s">
        <v>84</v>
      </c>
      <c r="L35" s="46" t="s">
        <v>84</v>
      </c>
      <c r="M35" s="46" t="s">
        <v>84</v>
      </c>
      <c r="N35" s="46" t="s">
        <v>84</v>
      </c>
      <c r="O35" s="46" t="s">
        <v>84</v>
      </c>
      <c r="P35" s="46" t="s">
        <v>84</v>
      </c>
      <c r="Q35" s="46">
        <f t="shared" si="1"/>
        <v>2</v>
      </c>
    </row>
    <row r="36" spans="1:17" x14ac:dyDescent="0.25">
      <c r="A36" s="49" t="s">
        <v>121</v>
      </c>
      <c r="B36" s="36">
        <f t="shared" si="0"/>
        <v>318788</v>
      </c>
      <c r="C36" s="46" t="s">
        <v>84</v>
      </c>
      <c r="D36" s="46" t="s">
        <v>84</v>
      </c>
      <c r="E36" s="46" t="s">
        <v>84</v>
      </c>
      <c r="F36" s="46">
        <v>318788</v>
      </c>
      <c r="G36" s="46" t="s">
        <v>84</v>
      </c>
      <c r="H36" s="46" t="s">
        <v>84</v>
      </c>
      <c r="I36" s="46" t="s">
        <v>84</v>
      </c>
      <c r="J36" s="46" t="s">
        <v>84</v>
      </c>
      <c r="K36" s="46" t="s">
        <v>84</v>
      </c>
      <c r="L36" s="46" t="s">
        <v>84</v>
      </c>
      <c r="M36" s="46" t="s">
        <v>84</v>
      </c>
      <c r="N36" s="46" t="s">
        <v>84</v>
      </c>
      <c r="O36" s="46" t="s">
        <v>84</v>
      </c>
      <c r="P36" s="46" t="s">
        <v>84</v>
      </c>
      <c r="Q36" s="46">
        <f t="shared" si="1"/>
        <v>2</v>
      </c>
    </row>
    <row r="37" spans="1:17" x14ac:dyDescent="0.25">
      <c r="A37" s="49" t="s">
        <v>122</v>
      </c>
      <c r="B37" s="36">
        <f t="shared" si="0"/>
        <v>323663.90000000002</v>
      </c>
      <c r="C37" s="46" t="s">
        <v>84</v>
      </c>
      <c r="D37" s="46" t="s">
        <v>84</v>
      </c>
      <c r="E37" s="46" t="s">
        <v>84</v>
      </c>
      <c r="F37" s="46">
        <v>323663.90000000002</v>
      </c>
      <c r="G37" s="46" t="s">
        <v>84</v>
      </c>
      <c r="H37" s="46" t="s">
        <v>84</v>
      </c>
      <c r="I37" s="46" t="s">
        <v>84</v>
      </c>
      <c r="J37" s="46" t="s">
        <v>84</v>
      </c>
      <c r="K37" s="46" t="s">
        <v>84</v>
      </c>
      <c r="L37" s="46" t="s">
        <v>84</v>
      </c>
      <c r="M37" s="46" t="s">
        <v>84</v>
      </c>
      <c r="N37" s="46" t="s">
        <v>84</v>
      </c>
      <c r="O37" s="46" t="s">
        <v>84</v>
      </c>
      <c r="P37" s="46" t="s">
        <v>84</v>
      </c>
      <c r="Q37" s="46">
        <f t="shared" si="1"/>
        <v>2</v>
      </c>
    </row>
    <row r="38" spans="1:17" x14ac:dyDescent="0.25">
      <c r="A38" s="49" t="s">
        <v>123</v>
      </c>
      <c r="B38" s="36">
        <f t="shared" si="0"/>
        <v>327853.8</v>
      </c>
      <c r="C38" s="46" t="s">
        <v>84</v>
      </c>
      <c r="D38" s="46" t="s">
        <v>84</v>
      </c>
      <c r="E38" s="46" t="s">
        <v>84</v>
      </c>
      <c r="F38" s="46">
        <v>327853.8</v>
      </c>
      <c r="G38" s="46" t="s">
        <v>84</v>
      </c>
      <c r="H38" s="46" t="s">
        <v>84</v>
      </c>
      <c r="I38" s="46" t="s">
        <v>84</v>
      </c>
      <c r="J38" s="46" t="s">
        <v>84</v>
      </c>
      <c r="K38" s="46" t="s">
        <v>84</v>
      </c>
      <c r="L38" s="46" t="s">
        <v>84</v>
      </c>
      <c r="M38" s="46" t="s">
        <v>84</v>
      </c>
      <c r="N38" s="46" t="s">
        <v>84</v>
      </c>
      <c r="O38" s="46" t="s">
        <v>84</v>
      </c>
      <c r="P38" s="46" t="s">
        <v>84</v>
      </c>
      <c r="Q38" s="46">
        <f t="shared" si="1"/>
        <v>2</v>
      </c>
    </row>
    <row r="39" spans="1:17" x14ac:dyDescent="0.25">
      <c r="A39" s="49" t="s">
        <v>124</v>
      </c>
      <c r="B39" s="36">
        <f t="shared" si="0"/>
        <v>330045.90000000002</v>
      </c>
      <c r="C39" s="46" t="s">
        <v>84</v>
      </c>
      <c r="D39" s="46" t="s">
        <v>84</v>
      </c>
      <c r="E39" s="46" t="s">
        <v>84</v>
      </c>
      <c r="F39" s="46">
        <v>330045.90000000002</v>
      </c>
      <c r="G39" s="46" t="s">
        <v>84</v>
      </c>
      <c r="H39" s="46" t="s">
        <v>84</v>
      </c>
      <c r="I39" s="46" t="s">
        <v>84</v>
      </c>
      <c r="J39" s="46" t="s">
        <v>84</v>
      </c>
      <c r="K39" s="46" t="s">
        <v>84</v>
      </c>
      <c r="L39" s="46" t="s">
        <v>84</v>
      </c>
      <c r="M39" s="46" t="s">
        <v>84</v>
      </c>
      <c r="N39" s="46" t="s">
        <v>84</v>
      </c>
      <c r="O39" s="46" t="s">
        <v>84</v>
      </c>
      <c r="P39" s="46" t="s">
        <v>84</v>
      </c>
      <c r="Q39" s="46">
        <f t="shared" si="1"/>
        <v>2</v>
      </c>
    </row>
    <row r="40" spans="1:17" x14ac:dyDescent="0.25">
      <c r="A40" s="49" t="s">
        <v>125</v>
      </c>
      <c r="B40" s="36">
        <f t="shared" si="0"/>
        <v>334401</v>
      </c>
      <c r="C40" s="46" t="s">
        <v>84</v>
      </c>
      <c r="D40" s="46" t="s">
        <v>84</v>
      </c>
      <c r="E40" s="46" t="s">
        <v>84</v>
      </c>
      <c r="F40" s="46">
        <v>334401</v>
      </c>
      <c r="G40" s="46" t="s">
        <v>84</v>
      </c>
      <c r="H40" s="46" t="s">
        <v>84</v>
      </c>
      <c r="I40" s="46" t="s">
        <v>84</v>
      </c>
      <c r="J40" s="46" t="s">
        <v>84</v>
      </c>
      <c r="K40" s="46" t="s">
        <v>84</v>
      </c>
      <c r="L40" s="46" t="s">
        <v>84</v>
      </c>
      <c r="M40" s="46" t="s">
        <v>84</v>
      </c>
      <c r="N40" s="46" t="s">
        <v>84</v>
      </c>
      <c r="O40" s="46" t="s">
        <v>84</v>
      </c>
      <c r="P40" s="46" t="s">
        <v>84</v>
      </c>
      <c r="Q40" s="46">
        <f t="shared" si="1"/>
        <v>2</v>
      </c>
    </row>
    <row r="41" spans="1:17" x14ac:dyDescent="0.25">
      <c r="A41" s="49" t="s">
        <v>126</v>
      </c>
      <c r="B41" s="36">
        <f t="shared" si="0"/>
        <v>337700.3</v>
      </c>
      <c r="C41" s="46" t="s">
        <v>84</v>
      </c>
      <c r="D41" s="46" t="s">
        <v>84</v>
      </c>
      <c r="E41" s="46" t="s">
        <v>84</v>
      </c>
      <c r="F41" s="46">
        <v>337700.3</v>
      </c>
      <c r="G41" s="46" t="s">
        <v>84</v>
      </c>
      <c r="H41" s="46" t="s">
        <v>84</v>
      </c>
      <c r="I41" s="46" t="s">
        <v>84</v>
      </c>
      <c r="J41" s="46" t="s">
        <v>84</v>
      </c>
      <c r="K41" s="46" t="s">
        <v>84</v>
      </c>
      <c r="L41" s="46" t="s">
        <v>84</v>
      </c>
      <c r="M41" s="46" t="s">
        <v>84</v>
      </c>
      <c r="N41" s="46" t="s">
        <v>84</v>
      </c>
      <c r="O41" s="46" t="s">
        <v>84</v>
      </c>
      <c r="P41" s="46" t="s">
        <v>84</v>
      </c>
      <c r="Q41" s="46">
        <f t="shared" si="1"/>
        <v>2</v>
      </c>
    </row>
    <row r="42" spans="1:17" x14ac:dyDescent="0.25">
      <c r="A42" s="49" t="s">
        <v>127</v>
      </c>
      <c r="B42" s="36">
        <f t="shared" si="0"/>
        <v>342258.3</v>
      </c>
      <c r="C42" s="46" t="s">
        <v>84</v>
      </c>
      <c r="D42" s="46" t="s">
        <v>84</v>
      </c>
      <c r="E42" s="46" t="s">
        <v>84</v>
      </c>
      <c r="F42" s="46">
        <v>342258.3</v>
      </c>
      <c r="G42" s="46" t="s">
        <v>84</v>
      </c>
      <c r="H42" s="46" t="s">
        <v>84</v>
      </c>
      <c r="I42" s="46" t="s">
        <v>84</v>
      </c>
      <c r="J42" s="46" t="s">
        <v>84</v>
      </c>
      <c r="K42" s="46" t="s">
        <v>84</v>
      </c>
      <c r="L42" s="46" t="s">
        <v>84</v>
      </c>
      <c r="M42" s="46" t="s">
        <v>84</v>
      </c>
      <c r="N42" s="46" t="s">
        <v>84</v>
      </c>
      <c r="O42" s="46" t="s">
        <v>84</v>
      </c>
      <c r="P42" s="46" t="s">
        <v>84</v>
      </c>
      <c r="Q42" s="46">
        <f t="shared" si="1"/>
        <v>2</v>
      </c>
    </row>
    <row r="43" spans="1:17" x14ac:dyDescent="0.25">
      <c r="A43" s="49" t="s">
        <v>128</v>
      </c>
      <c r="B43" s="36">
        <f t="shared" si="0"/>
        <v>345011.7</v>
      </c>
      <c r="C43" s="46" t="s">
        <v>84</v>
      </c>
      <c r="D43" s="46" t="s">
        <v>84</v>
      </c>
      <c r="E43" s="46" t="s">
        <v>84</v>
      </c>
      <c r="F43" s="46">
        <v>345011.7</v>
      </c>
      <c r="G43" s="46" t="s">
        <v>84</v>
      </c>
      <c r="H43" s="46" t="s">
        <v>84</v>
      </c>
      <c r="I43" s="46" t="s">
        <v>84</v>
      </c>
      <c r="J43" s="46" t="s">
        <v>84</v>
      </c>
      <c r="K43" s="46" t="s">
        <v>84</v>
      </c>
      <c r="L43" s="46" t="s">
        <v>84</v>
      </c>
      <c r="M43" s="46" t="s">
        <v>84</v>
      </c>
      <c r="N43" s="46" t="s">
        <v>84</v>
      </c>
      <c r="O43" s="46" t="s">
        <v>84</v>
      </c>
      <c r="P43" s="46" t="s">
        <v>84</v>
      </c>
      <c r="Q43" s="46">
        <f t="shared" si="1"/>
        <v>2</v>
      </c>
    </row>
    <row r="44" spans="1:17" x14ac:dyDescent="0.25">
      <c r="A44" s="49" t="s">
        <v>129</v>
      </c>
      <c r="B44" s="36">
        <f t="shared" si="0"/>
        <v>349067.3</v>
      </c>
      <c r="C44" s="46" t="s">
        <v>84</v>
      </c>
      <c r="D44" s="46" t="s">
        <v>84</v>
      </c>
      <c r="E44" s="46" t="s">
        <v>84</v>
      </c>
      <c r="F44" s="46">
        <v>349067.3</v>
      </c>
      <c r="G44" s="46" t="s">
        <v>84</v>
      </c>
      <c r="H44" s="46" t="s">
        <v>84</v>
      </c>
      <c r="I44" s="46" t="s">
        <v>84</v>
      </c>
      <c r="J44" s="46" t="s">
        <v>84</v>
      </c>
      <c r="K44" s="46" t="s">
        <v>84</v>
      </c>
      <c r="L44" s="46" t="s">
        <v>84</v>
      </c>
      <c r="M44" s="46" t="s">
        <v>84</v>
      </c>
      <c r="N44" s="46" t="s">
        <v>84</v>
      </c>
      <c r="O44" s="46" t="s">
        <v>84</v>
      </c>
      <c r="P44" s="46" t="s">
        <v>84</v>
      </c>
      <c r="Q44" s="46">
        <f t="shared" si="1"/>
        <v>2</v>
      </c>
    </row>
    <row r="45" spans="1:17" x14ac:dyDescent="0.25">
      <c r="A45" s="49" t="s">
        <v>130</v>
      </c>
      <c r="B45" s="36">
        <f t="shared" si="0"/>
        <v>353238</v>
      </c>
      <c r="C45" s="46" t="s">
        <v>84</v>
      </c>
      <c r="D45" s="46" t="s">
        <v>84</v>
      </c>
      <c r="E45" s="46" t="s">
        <v>84</v>
      </c>
      <c r="F45" s="46">
        <v>353238</v>
      </c>
      <c r="G45" s="46" t="s">
        <v>84</v>
      </c>
      <c r="H45" s="46" t="s">
        <v>84</v>
      </c>
      <c r="I45" s="46" t="s">
        <v>84</v>
      </c>
      <c r="J45" s="46" t="s">
        <v>84</v>
      </c>
      <c r="K45" s="46" t="s">
        <v>84</v>
      </c>
      <c r="L45" s="46" t="s">
        <v>84</v>
      </c>
      <c r="M45" s="46" t="s">
        <v>84</v>
      </c>
      <c r="N45" s="46" t="s">
        <v>84</v>
      </c>
      <c r="O45" s="46" t="s">
        <v>84</v>
      </c>
      <c r="P45" s="46" t="s">
        <v>84</v>
      </c>
      <c r="Q45" s="46">
        <f t="shared" si="1"/>
        <v>2</v>
      </c>
    </row>
    <row r="46" spans="1:17" x14ac:dyDescent="0.25">
      <c r="A46" s="49" t="s">
        <v>131</v>
      </c>
      <c r="B46" s="36">
        <f t="shared" si="0"/>
        <v>666133.19999999995</v>
      </c>
      <c r="C46" s="46" t="s">
        <v>84</v>
      </c>
      <c r="D46" s="46" t="s">
        <v>84</v>
      </c>
      <c r="E46" s="46" t="s">
        <v>84</v>
      </c>
      <c r="F46" s="46">
        <v>355664.8</v>
      </c>
      <c r="G46" s="46" t="s">
        <v>84</v>
      </c>
      <c r="H46" s="46" t="s">
        <v>84</v>
      </c>
      <c r="I46" s="46" t="s">
        <v>84</v>
      </c>
      <c r="J46" s="46" t="s">
        <v>84</v>
      </c>
      <c r="K46" s="46" t="s">
        <v>84</v>
      </c>
      <c r="L46" s="46" t="s">
        <v>84</v>
      </c>
      <c r="M46" s="46" t="s">
        <v>84</v>
      </c>
      <c r="N46" s="46" t="s">
        <v>84</v>
      </c>
      <c r="O46" s="46" t="s">
        <v>84</v>
      </c>
      <c r="P46" s="37">
        <v>310468.40000000002</v>
      </c>
      <c r="Q46" s="46">
        <f t="shared" si="1"/>
        <v>3</v>
      </c>
    </row>
    <row r="47" spans="1:17" x14ac:dyDescent="0.25">
      <c r="A47" s="49" t="s">
        <v>132</v>
      </c>
      <c r="B47" s="36">
        <f t="shared" si="0"/>
        <v>669418.1</v>
      </c>
      <c r="C47" s="46" t="s">
        <v>84</v>
      </c>
      <c r="D47" s="46" t="s">
        <v>84</v>
      </c>
      <c r="E47" s="46" t="s">
        <v>84</v>
      </c>
      <c r="F47" s="46">
        <v>357352.6</v>
      </c>
      <c r="G47" s="46" t="s">
        <v>84</v>
      </c>
      <c r="H47" s="46" t="s">
        <v>84</v>
      </c>
      <c r="I47" s="46" t="s">
        <v>84</v>
      </c>
      <c r="J47" s="46" t="s">
        <v>84</v>
      </c>
      <c r="K47" s="46" t="s">
        <v>84</v>
      </c>
      <c r="L47" s="46" t="s">
        <v>84</v>
      </c>
      <c r="M47" s="46" t="s">
        <v>84</v>
      </c>
      <c r="N47" s="46" t="s">
        <v>84</v>
      </c>
      <c r="O47" s="46" t="s">
        <v>84</v>
      </c>
      <c r="P47" s="37">
        <v>312065.5</v>
      </c>
      <c r="Q47" s="46">
        <f t="shared" si="1"/>
        <v>3</v>
      </c>
    </row>
    <row r="48" spans="1:17" x14ac:dyDescent="0.25">
      <c r="A48" s="49" t="s">
        <v>133</v>
      </c>
      <c r="B48" s="36">
        <f t="shared" si="0"/>
        <v>667464.4</v>
      </c>
      <c r="C48" s="46" t="s">
        <v>84</v>
      </c>
      <c r="D48" s="46" t="s">
        <v>84</v>
      </c>
      <c r="E48" s="46" t="s">
        <v>84</v>
      </c>
      <c r="F48" s="46">
        <v>358638.4</v>
      </c>
      <c r="G48" s="46" t="s">
        <v>84</v>
      </c>
      <c r="H48" s="46" t="s">
        <v>84</v>
      </c>
      <c r="I48" s="46" t="s">
        <v>84</v>
      </c>
      <c r="J48" s="46" t="s">
        <v>84</v>
      </c>
      <c r="K48" s="46" t="s">
        <v>84</v>
      </c>
      <c r="L48" s="46" t="s">
        <v>84</v>
      </c>
      <c r="M48" s="46" t="s">
        <v>84</v>
      </c>
      <c r="N48" s="46" t="s">
        <v>84</v>
      </c>
      <c r="O48" s="46" t="s">
        <v>84</v>
      </c>
      <c r="P48" s="37">
        <v>308826</v>
      </c>
      <c r="Q48" s="46">
        <f t="shared" si="1"/>
        <v>3</v>
      </c>
    </row>
    <row r="49" spans="1:17" x14ac:dyDescent="0.25">
      <c r="A49" s="49" t="s">
        <v>134</v>
      </c>
      <c r="B49" s="36">
        <f t="shared" si="0"/>
        <v>667492.39999999991</v>
      </c>
      <c r="C49" s="46" t="s">
        <v>84</v>
      </c>
      <c r="D49" s="46" t="s">
        <v>84</v>
      </c>
      <c r="E49" s="46" t="s">
        <v>84</v>
      </c>
      <c r="F49" s="46">
        <v>359697.3</v>
      </c>
      <c r="G49" s="46" t="s">
        <v>84</v>
      </c>
      <c r="H49" s="46" t="s">
        <v>84</v>
      </c>
      <c r="I49" s="46" t="s">
        <v>84</v>
      </c>
      <c r="J49" s="46" t="s">
        <v>84</v>
      </c>
      <c r="K49" s="46" t="s">
        <v>84</v>
      </c>
      <c r="L49" s="46" t="s">
        <v>84</v>
      </c>
      <c r="M49" s="46" t="s">
        <v>84</v>
      </c>
      <c r="N49" s="46" t="s">
        <v>84</v>
      </c>
      <c r="O49" s="46" t="s">
        <v>84</v>
      </c>
      <c r="P49" s="37">
        <v>307795.09999999998</v>
      </c>
      <c r="Q49" s="46">
        <f t="shared" si="1"/>
        <v>3</v>
      </c>
    </row>
    <row r="50" spans="1:17" x14ac:dyDescent="0.25">
      <c r="A50" s="49" t="s">
        <v>135</v>
      </c>
      <c r="B50" s="36">
        <f t="shared" si="0"/>
        <v>1178495.1000000001</v>
      </c>
      <c r="C50" s="46" t="s">
        <v>84</v>
      </c>
      <c r="D50" s="46">
        <v>512464.4</v>
      </c>
      <c r="E50" s="46" t="s">
        <v>84</v>
      </c>
      <c r="F50" s="46">
        <v>359102.2</v>
      </c>
      <c r="G50" s="46" t="s">
        <v>84</v>
      </c>
      <c r="H50" s="46" t="s">
        <v>84</v>
      </c>
      <c r="I50" s="46" t="s">
        <v>84</v>
      </c>
      <c r="J50" s="46" t="s">
        <v>84</v>
      </c>
      <c r="K50" s="46" t="s">
        <v>84</v>
      </c>
      <c r="L50" s="46" t="s">
        <v>84</v>
      </c>
      <c r="M50" s="46" t="s">
        <v>84</v>
      </c>
      <c r="N50" s="46" t="s">
        <v>84</v>
      </c>
      <c r="O50" s="46" t="s">
        <v>84</v>
      </c>
      <c r="P50" s="37">
        <v>306928.5</v>
      </c>
      <c r="Q50" s="46">
        <f t="shared" si="1"/>
        <v>4</v>
      </c>
    </row>
    <row r="51" spans="1:17" x14ac:dyDescent="0.25">
      <c r="A51" s="49" t="s">
        <v>136</v>
      </c>
      <c r="B51" s="36">
        <f t="shared" si="0"/>
        <v>1178034.2</v>
      </c>
      <c r="C51" s="46" t="s">
        <v>84</v>
      </c>
      <c r="D51" s="46">
        <v>510335.8</v>
      </c>
      <c r="E51" s="46" t="s">
        <v>84</v>
      </c>
      <c r="F51" s="46">
        <v>361141.6</v>
      </c>
      <c r="G51" s="46" t="s">
        <v>84</v>
      </c>
      <c r="H51" s="46" t="s">
        <v>84</v>
      </c>
      <c r="I51" s="46" t="s">
        <v>84</v>
      </c>
      <c r="J51" s="46" t="s">
        <v>84</v>
      </c>
      <c r="K51" s="46" t="s">
        <v>84</v>
      </c>
      <c r="L51" s="46" t="s">
        <v>84</v>
      </c>
      <c r="M51" s="46" t="s">
        <v>84</v>
      </c>
      <c r="N51" s="46" t="s">
        <v>84</v>
      </c>
      <c r="O51" s="46" t="s">
        <v>84</v>
      </c>
      <c r="P51" s="37">
        <v>306556.79999999999</v>
      </c>
      <c r="Q51" s="46">
        <f t="shared" si="1"/>
        <v>4</v>
      </c>
    </row>
    <row r="52" spans="1:17" x14ac:dyDescent="0.25">
      <c r="A52" s="49" t="s">
        <v>137</v>
      </c>
      <c r="B52" s="36">
        <f t="shared" si="0"/>
        <v>1175495.7</v>
      </c>
      <c r="C52" s="46" t="s">
        <v>84</v>
      </c>
      <c r="D52" s="46">
        <v>507820.3</v>
      </c>
      <c r="E52" s="46" t="s">
        <v>84</v>
      </c>
      <c r="F52" s="46">
        <v>361817.8</v>
      </c>
      <c r="G52" s="46" t="s">
        <v>84</v>
      </c>
      <c r="H52" s="46" t="s">
        <v>84</v>
      </c>
      <c r="I52" s="46" t="s">
        <v>84</v>
      </c>
      <c r="J52" s="46" t="s">
        <v>84</v>
      </c>
      <c r="K52" s="46" t="s">
        <v>84</v>
      </c>
      <c r="L52" s="46" t="s">
        <v>84</v>
      </c>
      <c r="M52" s="46" t="s">
        <v>84</v>
      </c>
      <c r="N52" s="46" t="s">
        <v>84</v>
      </c>
      <c r="O52" s="46" t="s">
        <v>84</v>
      </c>
      <c r="P52" s="37">
        <v>305857.59999999998</v>
      </c>
      <c r="Q52" s="46">
        <f t="shared" si="1"/>
        <v>4</v>
      </c>
    </row>
    <row r="53" spans="1:17" x14ac:dyDescent="0.25">
      <c r="A53" s="49" t="s">
        <v>138</v>
      </c>
      <c r="B53" s="36">
        <f t="shared" si="0"/>
        <v>1184412.2</v>
      </c>
      <c r="C53" s="46" t="s">
        <v>84</v>
      </c>
      <c r="D53" s="46">
        <v>514270.5</v>
      </c>
      <c r="E53" s="46" t="s">
        <v>84</v>
      </c>
      <c r="F53" s="46">
        <v>363793.5</v>
      </c>
      <c r="G53" s="46" t="s">
        <v>84</v>
      </c>
      <c r="H53" s="46" t="s">
        <v>84</v>
      </c>
      <c r="I53" s="46" t="s">
        <v>84</v>
      </c>
      <c r="J53" s="46" t="s">
        <v>84</v>
      </c>
      <c r="K53" s="46" t="s">
        <v>84</v>
      </c>
      <c r="L53" s="46" t="s">
        <v>84</v>
      </c>
      <c r="M53" s="46" t="s">
        <v>84</v>
      </c>
      <c r="N53" s="46" t="s">
        <v>84</v>
      </c>
      <c r="O53" s="46" t="s">
        <v>84</v>
      </c>
      <c r="P53" s="37">
        <v>306348.2</v>
      </c>
      <c r="Q53" s="46">
        <f t="shared" si="1"/>
        <v>4</v>
      </c>
    </row>
    <row r="54" spans="1:17" x14ac:dyDescent="0.25">
      <c r="A54" s="49" t="s">
        <v>139</v>
      </c>
      <c r="B54" s="36">
        <f t="shared" si="0"/>
        <v>1195879</v>
      </c>
      <c r="C54" s="46" t="s">
        <v>84</v>
      </c>
      <c r="D54" s="46">
        <v>522510.4</v>
      </c>
      <c r="E54" s="46" t="s">
        <v>84</v>
      </c>
      <c r="F54" s="46">
        <v>367037.7</v>
      </c>
      <c r="G54" s="46" t="s">
        <v>84</v>
      </c>
      <c r="H54" s="46" t="s">
        <v>84</v>
      </c>
      <c r="I54" s="46" t="s">
        <v>84</v>
      </c>
      <c r="J54" s="46" t="s">
        <v>84</v>
      </c>
      <c r="K54" s="46" t="s">
        <v>84</v>
      </c>
      <c r="L54" s="46" t="s">
        <v>84</v>
      </c>
      <c r="M54" s="46" t="s">
        <v>84</v>
      </c>
      <c r="N54" s="46" t="s">
        <v>84</v>
      </c>
      <c r="O54" s="46" t="s">
        <v>84</v>
      </c>
      <c r="P54" s="37">
        <v>306330.90000000002</v>
      </c>
      <c r="Q54" s="46">
        <f t="shared" si="1"/>
        <v>4</v>
      </c>
    </row>
    <row r="55" spans="1:17" x14ac:dyDescent="0.25">
      <c r="A55" s="49" t="s">
        <v>140</v>
      </c>
      <c r="B55" s="36">
        <f t="shared" si="0"/>
        <v>1192120.2</v>
      </c>
      <c r="C55" s="46" t="s">
        <v>84</v>
      </c>
      <c r="D55" s="46">
        <v>519092</v>
      </c>
      <c r="E55" s="46" t="s">
        <v>84</v>
      </c>
      <c r="F55" s="46">
        <v>367074.4</v>
      </c>
      <c r="G55" s="46" t="s">
        <v>84</v>
      </c>
      <c r="H55" s="46" t="s">
        <v>84</v>
      </c>
      <c r="I55" s="46" t="s">
        <v>84</v>
      </c>
      <c r="J55" s="46" t="s">
        <v>84</v>
      </c>
      <c r="K55" s="46" t="s">
        <v>84</v>
      </c>
      <c r="L55" s="46" t="s">
        <v>84</v>
      </c>
      <c r="M55" s="46" t="s">
        <v>84</v>
      </c>
      <c r="N55" s="46" t="s">
        <v>84</v>
      </c>
      <c r="O55" s="46" t="s">
        <v>84</v>
      </c>
      <c r="P55" s="37">
        <v>305953.8</v>
      </c>
      <c r="Q55" s="46">
        <f t="shared" si="1"/>
        <v>4</v>
      </c>
    </row>
    <row r="56" spans="1:17" x14ac:dyDescent="0.25">
      <c r="A56" s="49" t="s">
        <v>141</v>
      </c>
      <c r="B56" s="36">
        <f t="shared" si="0"/>
        <v>1192498.9000000001</v>
      </c>
      <c r="C56" s="46" t="s">
        <v>84</v>
      </c>
      <c r="D56" s="46">
        <v>517608.4</v>
      </c>
      <c r="E56" s="46" t="s">
        <v>84</v>
      </c>
      <c r="F56" s="46">
        <v>366978.7</v>
      </c>
      <c r="G56" s="46" t="s">
        <v>84</v>
      </c>
      <c r="H56" s="46" t="s">
        <v>84</v>
      </c>
      <c r="I56" s="46" t="s">
        <v>84</v>
      </c>
      <c r="J56" s="46" t="s">
        <v>84</v>
      </c>
      <c r="K56" s="46" t="s">
        <v>84</v>
      </c>
      <c r="L56" s="46" t="s">
        <v>84</v>
      </c>
      <c r="M56" s="46" t="s">
        <v>84</v>
      </c>
      <c r="N56" s="46" t="s">
        <v>84</v>
      </c>
      <c r="O56" s="46" t="s">
        <v>84</v>
      </c>
      <c r="P56" s="37">
        <v>307911.8</v>
      </c>
      <c r="Q56" s="46">
        <f t="shared" si="1"/>
        <v>4</v>
      </c>
    </row>
    <row r="57" spans="1:17" x14ac:dyDescent="0.25">
      <c r="A57" s="49" t="s">
        <v>142</v>
      </c>
      <c r="B57" s="36">
        <f t="shared" si="0"/>
        <v>1192785.6000000001</v>
      </c>
      <c r="C57" s="46" t="s">
        <v>84</v>
      </c>
      <c r="D57" s="46">
        <v>516512</v>
      </c>
      <c r="E57" s="46" t="s">
        <v>84</v>
      </c>
      <c r="F57" s="46">
        <v>366195.20000000001</v>
      </c>
      <c r="G57" s="46" t="s">
        <v>84</v>
      </c>
      <c r="H57" s="46" t="s">
        <v>84</v>
      </c>
      <c r="I57" s="46" t="s">
        <v>84</v>
      </c>
      <c r="J57" s="46" t="s">
        <v>84</v>
      </c>
      <c r="K57" s="46" t="s">
        <v>84</v>
      </c>
      <c r="L57" s="46" t="s">
        <v>84</v>
      </c>
      <c r="M57" s="46" t="s">
        <v>84</v>
      </c>
      <c r="N57" s="46" t="s">
        <v>84</v>
      </c>
      <c r="O57" s="46" t="s">
        <v>84</v>
      </c>
      <c r="P57" s="37">
        <v>310078.40000000002</v>
      </c>
      <c r="Q57" s="46">
        <f t="shared" si="1"/>
        <v>4</v>
      </c>
    </row>
    <row r="58" spans="1:17" x14ac:dyDescent="0.25">
      <c r="A58" s="49" t="s">
        <v>143</v>
      </c>
      <c r="B58" s="36">
        <f t="shared" si="0"/>
        <v>1187786.5</v>
      </c>
      <c r="C58" s="46" t="s">
        <v>84</v>
      </c>
      <c r="D58" s="46">
        <v>511771</v>
      </c>
      <c r="E58" s="46" t="s">
        <v>84</v>
      </c>
      <c r="F58" s="46">
        <v>363667.9</v>
      </c>
      <c r="G58" s="46" t="s">
        <v>84</v>
      </c>
      <c r="H58" s="46" t="s">
        <v>84</v>
      </c>
      <c r="I58" s="46" t="s">
        <v>84</v>
      </c>
      <c r="J58" s="46" t="s">
        <v>84</v>
      </c>
      <c r="K58" s="46" t="s">
        <v>84</v>
      </c>
      <c r="L58" s="46" t="s">
        <v>84</v>
      </c>
      <c r="M58" s="46" t="s">
        <v>84</v>
      </c>
      <c r="N58" s="46" t="s">
        <v>84</v>
      </c>
      <c r="O58" s="46" t="s">
        <v>84</v>
      </c>
      <c r="P58" s="37">
        <v>312347.59999999998</v>
      </c>
      <c r="Q58" s="46">
        <f t="shared" si="1"/>
        <v>4</v>
      </c>
    </row>
    <row r="59" spans="1:17" x14ac:dyDescent="0.25">
      <c r="A59" s="49" t="s">
        <v>144</v>
      </c>
      <c r="B59" s="36">
        <f t="shared" si="0"/>
        <v>1190339.3999999999</v>
      </c>
      <c r="C59" s="46" t="s">
        <v>84</v>
      </c>
      <c r="D59" s="46">
        <v>512222.5</v>
      </c>
      <c r="E59" s="46" t="s">
        <v>84</v>
      </c>
      <c r="F59" s="46">
        <v>364180.9</v>
      </c>
      <c r="G59" s="46" t="s">
        <v>84</v>
      </c>
      <c r="H59" s="46" t="s">
        <v>84</v>
      </c>
      <c r="I59" s="46" t="s">
        <v>84</v>
      </c>
      <c r="J59" s="46" t="s">
        <v>84</v>
      </c>
      <c r="K59" s="46" t="s">
        <v>84</v>
      </c>
      <c r="L59" s="46" t="s">
        <v>84</v>
      </c>
      <c r="M59" s="46" t="s">
        <v>84</v>
      </c>
      <c r="N59" s="46" t="s">
        <v>84</v>
      </c>
      <c r="O59" s="46" t="s">
        <v>84</v>
      </c>
      <c r="P59" s="37">
        <v>313936</v>
      </c>
      <c r="Q59" s="46">
        <f t="shared" si="1"/>
        <v>4</v>
      </c>
    </row>
    <row r="60" spans="1:17" x14ac:dyDescent="0.25">
      <c r="A60" s="49" t="s">
        <v>145</v>
      </c>
      <c r="B60" s="36">
        <f t="shared" si="0"/>
        <v>1197100.8</v>
      </c>
      <c r="C60" s="46" t="s">
        <v>84</v>
      </c>
      <c r="D60" s="46">
        <v>515899.2</v>
      </c>
      <c r="E60" s="46" t="s">
        <v>84</v>
      </c>
      <c r="F60" s="46">
        <v>364740.3</v>
      </c>
      <c r="G60" s="46" t="s">
        <v>84</v>
      </c>
      <c r="H60" s="46" t="s">
        <v>84</v>
      </c>
      <c r="I60" s="46" t="s">
        <v>84</v>
      </c>
      <c r="J60" s="46" t="s">
        <v>84</v>
      </c>
      <c r="K60" s="46" t="s">
        <v>84</v>
      </c>
      <c r="L60" s="46" t="s">
        <v>84</v>
      </c>
      <c r="M60" s="46" t="s">
        <v>84</v>
      </c>
      <c r="N60" s="46" t="s">
        <v>84</v>
      </c>
      <c r="O60" s="46" t="s">
        <v>84</v>
      </c>
      <c r="P60" s="37">
        <v>316461.3</v>
      </c>
      <c r="Q60" s="46">
        <f t="shared" si="1"/>
        <v>4</v>
      </c>
    </row>
    <row r="61" spans="1:17" x14ac:dyDescent="0.25">
      <c r="A61" s="49" t="s">
        <v>146</v>
      </c>
      <c r="B61" s="36">
        <f t="shared" si="0"/>
        <v>1199692.7000000002</v>
      </c>
      <c r="C61" s="46" t="s">
        <v>84</v>
      </c>
      <c r="D61" s="46">
        <v>515512.2</v>
      </c>
      <c r="E61" s="46" t="s">
        <v>84</v>
      </c>
      <c r="F61" s="46">
        <v>365562.4</v>
      </c>
      <c r="G61" s="46" t="s">
        <v>84</v>
      </c>
      <c r="H61" s="46" t="s">
        <v>84</v>
      </c>
      <c r="I61" s="46" t="s">
        <v>84</v>
      </c>
      <c r="J61" s="46" t="s">
        <v>84</v>
      </c>
      <c r="K61" s="46" t="s">
        <v>84</v>
      </c>
      <c r="L61" s="46" t="s">
        <v>84</v>
      </c>
      <c r="M61" s="46" t="s">
        <v>84</v>
      </c>
      <c r="N61" s="46" t="s">
        <v>84</v>
      </c>
      <c r="O61" s="46" t="s">
        <v>84</v>
      </c>
      <c r="P61" s="37">
        <v>318618.09999999998</v>
      </c>
      <c r="Q61" s="46">
        <f t="shared" si="1"/>
        <v>4</v>
      </c>
    </row>
    <row r="62" spans="1:17" x14ac:dyDescent="0.25">
      <c r="A62" s="49" t="s">
        <v>147</v>
      </c>
      <c r="B62" s="36">
        <f t="shared" si="0"/>
        <v>1212172.5</v>
      </c>
      <c r="C62" s="46" t="s">
        <v>84</v>
      </c>
      <c r="D62" s="46">
        <v>521752.7</v>
      </c>
      <c r="E62" s="46" t="s">
        <v>84</v>
      </c>
      <c r="F62" s="46">
        <v>367969.9</v>
      </c>
      <c r="G62" s="46" t="s">
        <v>84</v>
      </c>
      <c r="H62" s="46" t="s">
        <v>84</v>
      </c>
      <c r="I62" s="46" t="s">
        <v>84</v>
      </c>
      <c r="J62" s="46" t="s">
        <v>84</v>
      </c>
      <c r="K62" s="46" t="s">
        <v>84</v>
      </c>
      <c r="L62" s="46" t="s">
        <v>84</v>
      </c>
      <c r="M62" s="46" t="s">
        <v>84</v>
      </c>
      <c r="N62" s="46" t="s">
        <v>84</v>
      </c>
      <c r="O62" s="46" t="s">
        <v>84</v>
      </c>
      <c r="P62" s="37">
        <v>322449.90000000002</v>
      </c>
      <c r="Q62" s="46">
        <f t="shared" si="1"/>
        <v>4</v>
      </c>
    </row>
    <row r="63" spans="1:17" x14ac:dyDescent="0.25">
      <c r="A63" s="49" t="s">
        <v>148</v>
      </c>
      <c r="B63" s="36">
        <f t="shared" si="0"/>
        <v>1221918.1000000001</v>
      </c>
      <c r="C63" s="46" t="s">
        <v>84</v>
      </c>
      <c r="D63" s="46">
        <v>523558.6</v>
      </c>
      <c r="E63" s="46" t="s">
        <v>84</v>
      </c>
      <c r="F63" s="46">
        <v>372167.6</v>
      </c>
      <c r="G63" s="46" t="s">
        <v>84</v>
      </c>
      <c r="H63" s="46" t="s">
        <v>84</v>
      </c>
      <c r="I63" s="46" t="s">
        <v>84</v>
      </c>
      <c r="J63" s="46" t="s">
        <v>84</v>
      </c>
      <c r="K63" s="46" t="s">
        <v>84</v>
      </c>
      <c r="L63" s="46" t="s">
        <v>84</v>
      </c>
      <c r="M63" s="46" t="s">
        <v>84</v>
      </c>
      <c r="N63" s="46" t="s">
        <v>84</v>
      </c>
      <c r="O63" s="46" t="s">
        <v>84</v>
      </c>
      <c r="P63" s="37">
        <v>326191.90000000002</v>
      </c>
      <c r="Q63" s="46">
        <f t="shared" si="1"/>
        <v>4</v>
      </c>
    </row>
    <row r="64" spans="1:17" x14ac:dyDescent="0.25">
      <c r="A64" s="49" t="s">
        <v>149</v>
      </c>
      <c r="B64" s="36">
        <f t="shared" si="0"/>
        <v>1231797.6000000001</v>
      </c>
      <c r="C64" s="46" t="s">
        <v>84</v>
      </c>
      <c r="D64" s="46">
        <v>527622.30000000005</v>
      </c>
      <c r="E64" s="46" t="s">
        <v>84</v>
      </c>
      <c r="F64" s="46">
        <v>374281.4</v>
      </c>
      <c r="G64" s="46" t="s">
        <v>84</v>
      </c>
      <c r="H64" s="46" t="s">
        <v>84</v>
      </c>
      <c r="I64" s="46" t="s">
        <v>84</v>
      </c>
      <c r="J64" s="46" t="s">
        <v>84</v>
      </c>
      <c r="K64" s="46" t="s">
        <v>84</v>
      </c>
      <c r="L64" s="46" t="s">
        <v>84</v>
      </c>
      <c r="M64" s="46" t="s">
        <v>84</v>
      </c>
      <c r="N64" s="46" t="s">
        <v>84</v>
      </c>
      <c r="O64" s="46" t="s">
        <v>84</v>
      </c>
      <c r="P64" s="37">
        <v>329893.90000000002</v>
      </c>
      <c r="Q64" s="46">
        <f t="shared" si="1"/>
        <v>4</v>
      </c>
    </row>
    <row r="65" spans="1:17" x14ac:dyDescent="0.25">
      <c r="A65" s="49" t="s">
        <v>150</v>
      </c>
      <c r="B65" s="36">
        <f t="shared" si="0"/>
        <v>1244055.2</v>
      </c>
      <c r="C65" s="46" t="s">
        <v>84</v>
      </c>
      <c r="D65" s="46">
        <v>534459.5</v>
      </c>
      <c r="E65" s="46" t="s">
        <v>84</v>
      </c>
      <c r="F65" s="46">
        <v>377827</v>
      </c>
      <c r="G65" s="46" t="s">
        <v>84</v>
      </c>
      <c r="H65" s="46" t="s">
        <v>84</v>
      </c>
      <c r="I65" s="46" t="s">
        <v>84</v>
      </c>
      <c r="J65" s="46" t="s">
        <v>84</v>
      </c>
      <c r="K65" s="46" t="s">
        <v>84</v>
      </c>
      <c r="L65" s="46" t="s">
        <v>84</v>
      </c>
      <c r="M65" s="46" t="s">
        <v>84</v>
      </c>
      <c r="N65" s="46" t="s">
        <v>84</v>
      </c>
      <c r="O65" s="46" t="s">
        <v>84</v>
      </c>
      <c r="P65" s="37">
        <v>331768.7</v>
      </c>
      <c r="Q65" s="46">
        <f t="shared" si="1"/>
        <v>4</v>
      </c>
    </row>
    <row r="66" spans="1:17" s="67" customFormat="1" x14ac:dyDescent="0.25">
      <c r="A66" s="64" t="s">
        <v>151</v>
      </c>
      <c r="B66" s="65">
        <f>SUM(C66:P66)</f>
        <v>1945008.7999999998</v>
      </c>
      <c r="C66" s="66">
        <v>66851.7</v>
      </c>
      <c r="D66" s="67">
        <v>532024.4</v>
      </c>
      <c r="E66" s="67" t="s">
        <v>84</v>
      </c>
      <c r="F66" s="67">
        <v>379642.3</v>
      </c>
      <c r="G66" s="67">
        <v>19576.400000000001</v>
      </c>
      <c r="H66" s="67">
        <v>351786</v>
      </c>
      <c r="I66" s="67">
        <v>5675.4</v>
      </c>
      <c r="J66" s="67" t="s">
        <v>84</v>
      </c>
      <c r="K66" s="67" t="s">
        <v>84</v>
      </c>
      <c r="L66" s="66">
        <v>33762.1</v>
      </c>
      <c r="M66" s="66">
        <v>175970</v>
      </c>
      <c r="N66" s="67" t="s">
        <v>84</v>
      </c>
      <c r="O66" s="66">
        <v>48449.8</v>
      </c>
      <c r="P66" s="66">
        <v>331270.7</v>
      </c>
      <c r="Q66" s="67">
        <f t="shared" si="1"/>
        <v>11</v>
      </c>
    </row>
    <row r="67" spans="1:17" x14ac:dyDescent="0.25">
      <c r="A67" s="49" t="s">
        <v>152</v>
      </c>
      <c r="B67" s="36">
        <f t="shared" ref="B67:B130" si="2">SUM(C67:P67)</f>
        <v>1955959.9000000001</v>
      </c>
      <c r="C67" s="37">
        <v>67176.899999999994</v>
      </c>
      <c r="D67" s="46">
        <v>536733.1</v>
      </c>
      <c r="E67" s="46" t="s">
        <v>84</v>
      </c>
      <c r="F67" s="46">
        <v>381481.7</v>
      </c>
      <c r="G67" s="46">
        <v>19871.900000000001</v>
      </c>
      <c r="H67" s="46">
        <v>352890</v>
      </c>
      <c r="I67" s="46">
        <v>5665.3</v>
      </c>
      <c r="J67" s="46" t="s">
        <v>84</v>
      </c>
      <c r="K67" s="46" t="s">
        <v>84</v>
      </c>
      <c r="L67" s="37">
        <v>34184</v>
      </c>
      <c r="M67" s="37">
        <v>177180</v>
      </c>
      <c r="N67" s="46" t="s">
        <v>84</v>
      </c>
      <c r="O67" s="37">
        <v>48311.199999999997</v>
      </c>
      <c r="P67" s="37">
        <v>332465.8</v>
      </c>
      <c r="Q67" s="46">
        <f t="shared" ref="Q67:Q130" si="3">COUNT(B67:P67)</f>
        <v>11</v>
      </c>
    </row>
    <row r="68" spans="1:17" x14ac:dyDescent="0.25">
      <c r="A68" s="49" t="s">
        <v>153</v>
      </c>
      <c r="B68" s="36">
        <f t="shared" si="2"/>
        <v>1963086.1000000003</v>
      </c>
      <c r="C68" s="37">
        <v>67676.800000000003</v>
      </c>
      <c r="D68" s="46">
        <v>538539.19999999995</v>
      </c>
      <c r="E68" s="46" t="s">
        <v>84</v>
      </c>
      <c r="F68" s="46">
        <v>381950.3</v>
      </c>
      <c r="G68" s="46">
        <v>20477.3</v>
      </c>
      <c r="H68" s="46">
        <v>352158</v>
      </c>
      <c r="I68" s="46">
        <v>5678.6</v>
      </c>
      <c r="J68" s="46" t="s">
        <v>84</v>
      </c>
      <c r="K68" s="46" t="s">
        <v>84</v>
      </c>
      <c r="L68" s="37">
        <v>34338.6</v>
      </c>
      <c r="M68" s="37">
        <v>178023</v>
      </c>
      <c r="N68" s="46" t="s">
        <v>84</v>
      </c>
      <c r="O68" s="37">
        <v>48512.6</v>
      </c>
      <c r="P68" s="37">
        <v>335731.7</v>
      </c>
      <c r="Q68" s="46">
        <f t="shared" si="3"/>
        <v>11</v>
      </c>
    </row>
    <row r="69" spans="1:17" x14ac:dyDescent="0.25">
      <c r="A69" s="49" t="s">
        <v>154</v>
      </c>
      <c r="B69" s="36">
        <f t="shared" si="2"/>
        <v>1969796.7999999998</v>
      </c>
      <c r="C69" s="37">
        <v>67930.3</v>
      </c>
      <c r="D69" s="46">
        <v>538281.19999999995</v>
      </c>
      <c r="E69" s="46" t="s">
        <v>84</v>
      </c>
      <c r="F69" s="46">
        <v>382138.7</v>
      </c>
      <c r="G69" s="46">
        <v>20785</v>
      </c>
      <c r="H69" s="46">
        <v>355198</v>
      </c>
      <c r="I69" s="46">
        <v>6052.5</v>
      </c>
      <c r="J69" s="46" t="s">
        <v>84</v>
      </c>
      <c r="K69" s="46" t="s">
        <v>84</v>
      </c>
      <c r="L69" s="37">
        <v>34588.9</v>
      </c>
      <c r="M69" s="37">
        <v>179277</v>
      </c>
      <c r="N69" s="46" t="s">
        <v>84</v>
      </c>
      <c r="O69" s="37">
        <v>48867.6</v>
      </c>
      <c r="P69" s="37">
        <v>336677.6</v>
      </c>
      <c r="Q69" s="46">
        <f t="shared" si="3"/>
        <v>11</v>
      </c>
    </row>
    <row r="70" spans="1:17" x14ac:dyDescent="0.25">
      <c r="A70" s="49" t="s">
        <v>155</v>
      </c>
      <c r="B70" s="36">
        <f t="shared" si="2"/>
        <v>2175686.4</v>
      </c>
      <c r="C70" s="37">
        <v>67780.600000000006</v>
      </c>
      <c r="D70" s="46">
        <v>532766.5</v>
      </c>
      <c r="E70" s="46">
        <v>31518</v>
      </c>
      <c r="F70" s="46">
        <v>384696.9</v>
      </c>
      <c r="G70" s="46">
        <v>21273.7</v>
      </c>
      <c r="H70" s="46">
        <v>357814.6</v>
      </c>
      <c r="I70" s="46">
        <v>5796.3</v>
      </c>
      <c r="J70" s="46">
        <v>114766.8</v>
      </c>
      <c r="K70" s="46">
        <v>55455</v>
      </c>
      <c r="L70" s="37">
        <v>34795.699999999997</v>
      </c>
      <c r="M70" s="37">
        <v>180434</v>
      </c>
      <c r="N70" s="46" t="s">
        <v>84</v>
      </c>
      <c r="O70" s="37">
        <v>48874.9</v>
      </c>
      <c r="P70" s="37">
        <v>339713.4</v>
      </c>
      <c r="Q70" s="46">
        <f t="shared" si="3"/>
        <v>14</v>
      </c>
    </row>
    <row r="71" spans="1:17" x14ac:dyDescent="0.25">
      <c r="A71" s="49" t="s">
        <v>156</v>
      </c>
      <c r="B71" s="36">
        <f t="shared" si="2"/>
        <v>2189569.5999999996</v>
      </c>
      <c r="C71" s="37">
        <v>68300.600000000006</v>
      </c>
      <c r="D71" s="46">
        <v>540506.5</v>
      </c>
      <c r="E71" s="46">
        <v>31741</v>
      </c>
      <c r="F71" s="46">
        <v>385629.2</v>
      </c>
      <c r="G71" s="46">
        <v>21727.5</v>
      </c>
      <c r="H71" s="46">
        <v>355979</v>
      </c>
      <c r="I71" s="46">
        <v>5864.2</v>
      </c>
      <c r="J71" s="46">
        <v>116036.7</v>
      </c>
      <c r="K71" s="46">
        <v>55977.5</v>
      </c>
      <c r="L71" s="37">
        <v>35231.9</v>
      </c>
      <c r="M71" s="37">
        <v>181582</v>
      </c>
      <c r="N71" s="46" t="s">
        <v>84</v>
      </c>
      <c r="O71" s="37">
        <v>50198.5</v>
      </c>
      <c r="P71" s="37">
        <v>340795</v>
      </c>
      <c r="Q71" s="46">
        <f t="shared" si="3"/>
        <v>14</v>
      </c>
    </row>
    <row r="72" spans="1:17" x14ac:dyDescent="0.25">
      <c r="A72" s="49" t="s">
        <v>157</v>
      </c>
      <c r="B72" s="36">
        <f t="shared" si="2"/>
        <v>2203079.9</v>
      </c>
      <c r="C72" s="37">
        <v>68646.100000000006</v>
      </c>
      <c r="D72" s="46">
        <v>543860.4</v>
      </c>
      <c r="E72" s="46">
        <v>32006</v>
      </c>
      <c r="F72" s="46">
        <v>387950.7</v>
      </c>
      <c r="G72" s="46">
        <v>21753.1</v>
      </c>
      <c r="H72" s="46">
        <v>356622.5</v>
      </c>
      <c r="I72" s="46">
        <v>5817.7</v>
      </c>
      <c r="J72" s="46">
        <v>117657.60000000001</v>
      </c>
      <c r="K72" s="46">
        <v>56205</v>
      </c>
      <c r="L72" s="37">
        <v>35746.699999999997</v>
      </c>
      <c r="M72" s="37">
        <v>183351</v>
      </c>
      <c r="N72" s="46" t="s">
        <v>84</v>
      </c>
      <c r="O72" s="37">
        <v>50340.5</v>
      </c>
      <c r="P72" s="37">
        <v>343122.6</v>
      </c>
      <c r="Q72" s="46">
        <f t="shared" si="3"/>
        <v>14</v>
      </c>
    </row>
    <row r="73" spans="1:17" x14ac:dyDescent="0.25">
      <c r="A73" s="49" t="s">
        <v>158</v>
      </c>
      <c r="B73" s="36">
        <f t="shared" si="2"/>
        <v>2213198.7000000002</v>
      </c>
      <c r="C73" s="37">
        <v>69193.7</v>
      </c>
      <c r="D73" s="46">
        <v>546827.4</v>
      </c>
      <c r="E73" s="46">
        <v>32648</v>
      </c>
      <c r="F73" s="46">
        <v>388349.7</v>
      </c>
      <c r="G73" s="46">
        <v>22135</v>
      </c>
      <c r="H73" s="46">
        <v>356458.9</v>
      </c>
      <c r="I73" s="46">
        <v>5914</v>
      </c>
      <c r="J73" s="46">
        <v>118490.2</v>
      </c>
      <c r="K73" s="46">
        <v>56464.2</v>
      </c>
      <c r="L73" s="37">
        <v>35885.4</v>
      </c>
      <c r="M73" s="37">
        <v>184085</v>
      </c>
      <c r="N73" s="46" t="s">
        <v>84</v>
      </c>
      <c r="O73" s="37">
        <v>50357.599999999999</v>
      </c>
      <c r="P73" s="37">
        <v>346389.6</v>
      </c>
      <c r="Q73" s="46">
        <f t="shared" si="3"/>
        <v>14</v>
      </c>
    </row>
    <row r="74" spans="1:17" x14ac:dyDescent="0.25">
      <c r="A74" s="49" t="s">
        <v>159</v>
      </c>
      <c r="B74" s="36">
        <f t="shared" si="2"/>
        <v>2225618.2999999998</v>
      </c>
      <c r="C74" s="37">
        <v>69827.7</v>
      </c>
      <c r="D74" s="46">
        <v>543554.1</v>
      </c>
      <c r="E74" s="46">
        <v>33131</v>
      </c>
      <c r="F74" s="46">
        <v>389797.9</v>
      </c>
      <c r="G74" s="46">
        <v>22933.8</v>
      </c>
      <c r="H74" s="46">
        <v>357399.9</v>
      </c>
      <c r="I74" s="46">
        <v>6013.3</v>
      </c>
      <c r="J74" s="46">
        <v>119776.9</v>
      </c>
      <c r="K74" s="46">
        <v>56521.7</v>
      </c>
      <c r="L74" s="37">
        <v>36424.6</v>
      </c>
      <c r="M74" s="37">
        <v>186181</v>
      </c>
      <c r="N74" s="46" t="s">
        <v>84</v>
      </c>
      <c r="O74" s="37">
        <v>50989.599999999999</v>
      </c>
      <c r="P74" s="37">
        <v>353066.8</v>
      </c>
      <c r="Q74" s="46">
        <f t="shared" si="3"/>
        <v>14</v>
      </c>
    </row>
    <row r="75" spans="1:17" x14ac:dyDescent="0.25">
      <c r="A75" s="49" t="s">
        <v>160</v>
      </c>
      <c r="B75" s="36">
        <f t="shared" si="2"/>
        <v>2252805</v>
      </c>
      <c r="C75" s="37">
        <v>70867.8</v>
      </c>
      <c r="D75" s="46">
        <v>551165.30000000005</v>
      </c>
      <c r="E75" s="46">
        <v>33644</v>
      </c>
      <c r="F75" s="46">
        <v>394319.2</v>
      </c>
      <c r="G75" s="46">
        <v>23922.9</v>
      </c>
      <c r="H75" s="46">
        <v>362296.7</v>
      </c>
      <c r="I75" s="46">
        <v>6142</v>
      </c>
      <c r="J75" s="46">
        <v>121038.9</v>
      </c>
      <c r="K75" s="46">
        <v>56719.199999999997</v>
      </c>
      <c r="L75" s="37">
        <v>36754.1</v>
      </c>
      <c r="M75" s="37">
        <v>187882</v>
      </c>
      <c r="N75" s="46" t="s">
        <v>84</v>
      </c>
      <c r="O75" s="37">
        <v>51865.4</v>
      </c>
      <c r="P75" s="37">
        <v>356187.5</v>
      </c>
      <c r="Q75" s="46">
        <f t="shared" si="3"/>
        <v>14</v>
      </c>
    </row>
    <row r="76" spans="1:17" x14ac:dyDescent="0.25">
      <c r="A76" s="49" t="s">
        <v>161</v>
      </c>
      <c r="B76" s="36">
        <f t="shared" si="2"/>
        <v>2268494.5999999996</v>
      </c>
      <c r="C76" s="37">
        <v>71487.100000000006</v>
      </c>
      <c r="D76" s="46">
        <v>553358.4</v>
      </c>
      <c r="E76" s="46">
        <v>34231</v>
      </c>
      <c r="F76" s="46">
        <v>397175.9</v>
      </c>
      <c r="G76" s="46">
        <v>24430</v>
      </c>
      <c r="H76" s="46">
        <v>364466.4</v>
      </c>
      <c r="I76" s="46">
        <v>6285.2</v>
      </c>
      <c r="J76" s="46">
        <v>122793.3</v>
      </c>
      <c r="K76" s="46">
        <v>57579.5</v>
      </c>
      <c r="L76" s="37">
        <v>37251.800000000003</v>
      </c>
      <c r="M76" s="37">
        <v>189782</v>
      </c>
      <c r="N76" s="46" t="s">
        <v>84</v>
      </c>
      <c r="O76" s="37">
        <v>51719</v>
      </c>
      <c r="P76" s="37">
        <v>357935</v>
      </c>
      <c r="Q76" s="46">
        <f t="shared" si="3"/>
        <v>14</v>
      </c>
    </row>
    <row r="77" spans="1:17" x14ac:dyDescent="0.25">
      <c r="A77" s="49" t="s">
        <v>162</v>
      </c>
      <c r="B77" s="36">
        <f t="shared" si="2"/>
        <v>2293352</v>
      </c>
      <c r="C77" s="37">
        <v>71902.399999999994</v>
      </c>
      <c r="D77" s="46">
        <v>557228.5</v>
      </c>
      <c r="E77" s="46">
        <v>34905</v>
      </c>
      <c r="F77" s="46">
        <v>401440.3</v>
      </c>
      <c r="G77" s="46">
        <v>25036</v>
      </c>
      <c r="H77" s="46">
        <v>370537.9</v>
      </c>
      <c r="I77" s="46">
        <v>6289</v>
      </c>
      <c r="J77" s="46">
        <v>124362.5</v>
      </c>
      <c r="K77" s="46">
        <v>58268.800000000003</v>
      </c>
      <c r="L77" s="37">
        <v>37499.300000000003</v>
      </c>
      <c r="M77" s="37">
        <v>192523</v>
      </c>
      <c r="N77" s="46" t="s">
        <v>84</v>
      </c>
      <c r="O77" s="37">
        <v>51711.9</v>
      </c>
      <c r="P77" s="37">
        <v>361647.4</v>
      </c>
      <c r="Q77" s="46">
        <f t="shared" si="3"/>
        <v>14</v>
      </c>
    </row>
    <row r="78" spans="1:17" x14ac:dyDescent="0.25">
      <c r="A78" s="49" t="s">
        <v>163</v>
      </c>
      <c r="B78" s="36">
        <f t="shared" si="2"/>
        <v>2351616</v>
      </c>
      <c r="C78" s="37">
        <v>72080.600000000006</v>
      </c>
      <c r="D78" s="46">
        <v>561679.1</v>
      </c>
      <c r="E78" s="46">
        <v>34883</v>
      </c>
      <c r="F78" s="46">
        <v>404996.5</v>
      </c>
      <c r="G78" s="46">
        <v>25339</v>
      </c>
      <c r="H78" s="46">
        <v>368036</v>
      </c>
      <c r="I78" s="46">
        <v>6377.1</v>
      </c>
      <c r="J78" s="46">
        <v>126044.8</v>
      </c>
      <c r="K78" s="46">
        <v>58802.400000000001</v>
      </c>
      <c r="L78" s="37">
        <v>38032.5</v>
      </c>
      <c r="M78" s="37">
        <v>194436</v>
      </c>
      <c r="N78" s="37">
        <v>44022.6</v>
      </c>
      <c r="O78" s="37">
        <v>52491.6</v>
      </c>
      <c r="P78" s="37">
        <v>364394.8</v>
      </c>
      <c r="Q78" s="46">
        <f t="shared" si="3"/>
        <v>15</v>
      </c>
    </row>
    <row r="79" spans="1:17" x14ac:dyDescent="0.25">
      <c r="A79" s="49" t="s">
        <v>164</v>
      </c>
      <c r="B79" s="36">
        <f t="shared" si="2"/>
        <v>2363106.2999999998</v>
      </c>
      <c r="C79" s="37">
        <v>72324.100000000006</v>
      </c>
      <c r="D79" s="46">
        <v>560002</v>
      </c>
      <c r="E79" s="46">
        <v>35604</v>
      </c>
      <c r="F79" s="46">
        <v>408494.7</v>
      </c>
      <c r="G79" s="46">
        <v>25946.9</v>
      </c>
      <c r="H79" s="46">
        <v>369432.6</v>
      </c>
      <c r="I79" s="46">
        <v>6535.4</v>
      </c>
      <c r="J79" s="46">
        <v>126943.5</v>
      </c>
      <c r="K79" s="46">
        <v>59318.6</v>
      </c>
      <c r="L79" s="37">
        <v>38590.699999999997</v>
      </c>
      <c r="M79" s="37">
        <v>195906</v>
      </c>
      <c r="N79" s="37">
        <v>44213.7</v>
      </c>
      <c r="O79" s="37">
        <v>52095.1</v>
      </c>
      <c r="P79" s="37">
        <v>367699</v>
      </c>
      <c r="Q79" s="46">
        <f t="shared" si="3"/>
        <v>15</v>
      </c>
    </row>
    <row r="80" spans="1:17" x14ac:dyDescent="0.25">
      <c r="A80" s="49" t="s">
        <v>165</v>
      </c>
      <c r="B80" s="36">
        <f t="shared" si="2"/>
        <v>2378094.4</v>
      </c>
      <c r="C80" s="37">
        <v>72554.7</v>
      </c>
      <c r="D80" s="46">
        <v>561421.1</v>
      </c>
      <c r="E80" s="46">
        <v>36240</v>
      </c>
      <c r="F80" s="46">
        <v>411580.4</v>
      </c>
      <c r="G80" s="46">
        <v>26977.5</v>
      </c>
      <c r="H80" s="46">
        <v>369998.5</v>
      </c>
      <c r="I80" s="46">
        <v>6635.7</v>
      </c>
      <c r="J80" s="46">
        <v>128035.1</v>
      </c>
      <c r="K80" s="46">
        <v>59498.400000000001</v>
      </c>
      <c r="L80" s="37">
        <v>39052.6</v>
      </c>
      <c r="M80" s="37">
        <v>198255</v>
      </c>
      <c r="N80" s="37">
        <v>44353</v>
      </c>
      <c r="O80" s="37">
        <v>53052.4</v>
      </c>
      <c r="P80" s="37">
        <v>370440</v>
      </c>
      <c r="Q80" s="46">
        <f t="shared" si="3"/>
        <v>15</v>
      </c>
    </row>
    <row r="81" spans="1:17" x14ac:dyDescent="0.25">
      <c r="A81" s="49" t="s">
        <v>166</v>
      </c>
      <c r="B81" s="36">
        <f t="shared" si="2"/>
        <v>2387064.9999999995</v>
      </c>
      <c r="C81" s="37">
        <v>72740.3</v>
      </c>
      <c r="D81" s="46">
        <v>561227.6</v>
      </c>
      <c r="E81" s="46">
        <v>36561</v>
      </c>
      <c r="F81" s="46">
        <v>414622.6</v>
      </c>
      <c r="G81" s="46">
        <v>26389.9</v>
      </c>
      <c r="H81" s="46">
        <v>368314</v>
      </c>
      <c r="I81" s="46">
        <v>6672</v>
      </c>
      <c r="J81" s="46">
        <v>129206.39999999999</v>
      </c>
      <c r="K81" s="46">
        <v>59674.5</v>
      </c>
      <c r="L81" s="37">
        <v>39342.5</v>
      </c>
      <c r="M81" s="37">
        <v>200338</v>
      </c>
      <c r="N81" s="37">
        <v>44709.4</v>
      </c>
      <c r="O81" s="37">
        <v>53222.5</v>
      </c>
      <c r="P81" s="37">
        <v>374044.3</v>
      </c>
      <c r="Q81" s="46">
        <f t="shared" si="3"/>
        <v>15</v>
      </c>
    </row>
    <row r="82" spans="1:17" x14ac:dyDescent="0.25">
      <c r="A82" s="43" t="s">
        <v>167</v>
      </c>
      <c r="B82" s="34">
        <f t="shared" si="2"/>
        <v>2406811.2999999998</v>
      </c>
      <c r="C82" s="40">
        <v>73497.399999999994</v>
      </c>
      <c r="D82" s="11">
        <v>565742.69999999995</v>
      </c>
      <c r="E82" s="11">
        <v>37011</v>
      </c>
      <c r="F82" s="11">
        <v>417049.5</v>
      </c>
      <c r="G82" s="11">
        <v>27825.5</v>
      </c>
      <c r="H82" s="11">
        <v>370448.6</v>
      </c>
      <c r="I82" s="11">
        <v>6837.9</v>
      </c>
      <c r="J82" s="11">
        <v>131353.20000000001</v>
      </c>
      <c r="K82" s="11">
        <v>60296.2</v>
      </c>
      <c r="L82" s="40">
        <v>39861.599999999999</v>
      </c>
      <c r="M82" s="40">
        <v>201961</v>
      </c>
      <c r="N82" s="40">
        <v>45064.4</v>
      </c>
      <c r="O82" s="40">
        <v>53704.7</v>
      </c>
      <c r="P82" s="40">
        <v>376157.6</v>
      </c>
      <c r="Q82" s="11">
        <f t="shared" si="3"/>
        <v>15</v>
      </c>
    </row>
    <row r="83" spans="1:17" x14ac:dyDescent="0.25">
      <c r="A83" s="43" t="s">
        <v>168</v>
      </c>
      <c r="B83" s="34">
        <f t="shared" si="2"/>
        <v>2421134.1</v>
      </c>
      <c r="C83" s="40">
        <v>74490.600000000006</v>
      </c>
      <c r="D83" s="11">
        <v>567032.69999999995</v>
      </c>
      <c r="E83" s="11">
        <v>37311</v>
      </c>
      <c r="F83" s="11">
        <v>420519.7</v>
      </c>
      <c r="G83" s="11">
        <v>28153.599999999999</v>
      </c>
      <c r="H83" s="11">
        <v>371954.8</v>
      </c>
      <c r="I83" s="11">
        <v>7029.2</v>
      </c>
      <c r="J83" s="11">
        <v>132815.20000000001</v>
      </c>
      <c r="K83" s="11">
        <v>60916.9</v>
      </c>
      <c r="L83" s="40">
        <v>40070.199999999997</v>
      </c>
      <c r="M83" s="40">
        <v>205006</v>
      </c>
      <c r="N83" s="40">
        <v>45461.3</v>
      </c>
      <c r="O83" s="40">
        <v>53982</v>
      </c>
      <c r="P83" s="40">
        <v>376390.9</v>
      </c>
      <c r="Q83" s="11">
        <f t="shared" si="3"/>
        <v>15</v>
      </c>
    </row>
    <row r="84" spans="1:17" x14ac:dyDescent="0.25">
      <c r="A84" s="43" t="s">
        <v>169</v>
      </c>
      <c r="B84" s="34">
        <f t="shared" si="2"/>
        <v>2450430.4000000004</v>
      </c>
      <c r="C84" s="40">
        <v>75567.5</v>
      </c>
      <c r="D84" s="11">
        <v>572837.80000000005</v>
      </c>
      <c r="E84" s="11">
        <v>37422</v>
      </c>
      <c r="F84" s="11">
        <v>425386.9</v>
      </c>
      <c r="G84" s="11">
        <v>29487.1</v>
      </c>
      <c r="H84" s="11">
        <v>375123.5</v>
      </c>
      <c r="I84" s="11">
        <v>7262.8</v>
      </c>
      <c r="J84" s="11">
        <v>134655.20000000001</v>
      </c>
      <c r="K84" s="11">
        <v>61755.6</v>
      </c>
      <c r="L84" s="40">
        <v>40422.199999999997</v>
      </c>
      <c r="M84" s="40">
        <v>207455</v>
      </c>
      <c r="N84" s="40">
        <v>45630.7</v>
      </c>
      <c r="O84" s="40">
        <v>54315.7</v>
      </c>
      <c r="P84" s="40">
        <v>383108.4</v>
      </c>
      <c r="Q84" s="11">
        <f t="shared" si="3"/>
        <v>15</v>
      </c>
    </row>
    <row r="85" spans="1:17" x14ac:dyDescent="0.25">
      <c r="A85" s="43" t="s">
        <v>170</v>
      </c>
      <c r="B85" s="34">
        <f t="shared" si="2"/>
        <v>2482370.5</v>
      </c>
      <c r="C85" s="40">
        <v>76464.2</v>
      </c>
      <c r="D85" s="11">
        <v>579997.5</v>
      </c>
      <c r="E85" s="11">
        <v>37912</v>
      </c>
      <c r="F85" s="11">
        <v>430743.9</v>
      </c>
      <c r="G85" s="11">
        <v>30191.1</v>
      </c>
      <c r="H85" s="11">
        <v>380482.2</v>
      </c>
      <c r="I85" s="11">
        <v>7308.7</v>
      </c>
      <c r="J85" s="11">
        <v>136555.6</v>
      </c>
      <c r="K85" s="11">
        <v>62317.1</v>
      </c>
      <c r="L85" s="40">
        <v>40691.599999999999</v>
      </c>
      <c r="M85" s="40">
        <v>209896</v>
      </c>
      <c r="N85" s="40">
        <v>46359.9</v>
      </c>
      <c r="O85" s="40">
        <v>55075.4</v>
      </c>
      <c r="P85" s="40">
        <v>388375.3</v>
      </c>
      <c r="Q85" s="11">
        <f t="shared" si="3"/>
        <v>15</v>
      </c>
    </row>
    <row r="86" spans="1:17" x14ac:dyDescent="0.25">
      <c r="A86" s="43" t="s">
        <v>171</v>
      </c>
      <c r="B86" s="34">
        <f t="shared" si="2"/>
        <v>2508877.2000000002</v>
      </c>
      <c r="C86" s="40">
        <v>77022.899999999994</v>
      </c>
      <c r="D86" s="11">
        <v>585431.6</v>
      </c>
      <c r="E86" s="11">
        <v>39182</v>
      </c>
      <c r="F86" s="11">
        <v>435280.6</v>
      </c>
      <c r="G86" s="11">
        <v>30469.9</v>
      </c>
      <c r="H86" s="11">
        <v>384816.8</v>
      </c>
      <c r="I86" s="11">
        <v>7682.6</v>
      </c>
      <c r="J86" s="11">
        <v>137411.6</v>
      </c>
      <c r="K86" s="11">
        <v>62938.5</v>
      </c>
      <c r="L86" s="40">
        <v>41598.699999999997</v>
      </c>
      <c r="M86" s="40">
        <v>213243</v>
      </c>
      <c r="N86" s="40">
        <v>46533.599999999999</v>
      </c>
      <c r="O86" s="40">
        <v>55612.5</v>
      </c>
      <c r="P86" s="40">
        <v>391652.9</v>
      </c>
      <c r="Q86" s="11">
        <f t="shared" si="3"/>
        <v>15</v>
      </c>
    </row>
    <row r="87" spans="1:17" x14ac:dyDescent="0.25">
      <c r="A87" s="43" t="s">
        <v>172</v>
      </c>
      <c r="B87" s="34">
        <f t="shared" si="2"/>
        <v>2530520.2000000002</v>
      </c>
      <c r="C87" s="40">
        <v>77533.7</v>
      </c>
      <c r="D87" s="11">
        <v>591494.9</v>
      </c>
      <c r="E87" s="11">
        <v>39100</v>
      </c>
      <c r="F87" s="11">
        <v>439264.8</v>
      </c>
      <c r="G87" s="11">
        <v>31317.7</v>
      </c>
      <c r="H87" s="11">
        <v>387503.2</v>
      </c>
      <c r="I87" s="11">
        <v>7602.6</v>
      </c>
      <c r="J87" s="11">
        <v>138934.9</v>
      </c>
      <c r="K87" s="11">
        <v>63292.1</v>
      </c>
      <c r="L87" s="40">
        <v>41356.699999999997</v>
      </c>
      <c r="M87" s="40">
        <v>215860</v>
      </c>
      <c r="N87" s="40">
        <v>46966.8</v>
      </c>
      <c r="O87" s="40">
        <v>56245.599999999999</v>
      </c>
      <c r="P87" s="40">
        <v>394047.2</v>
      </c>
      <c r="Q87" s="11">
        <f t="shared" si="3"/>
        <v>15</v>
      </c>
    </row>
    <row r="88" spans="1:17" x14ac:dyDescent="0.25">
      <c r="A88" s="43" t="s">
        <v>173</v>
      </c>
      <c r="B88" s="34">
        <f t="shared" si="2"/>
        <v>2543410.5</v>
      </c>
      <c r="C88" s="40">
        <v>77844.3</v>
      </c>
      <c r="D88" s="11">
        <v>590656.4</v>
      </c>
      <c r="E88" s="11">
        <v>39696</v>
      </c>
      <c r="F88" s="11">
        <v>442207.5</v>
      </c>
      <c r="G88" s="11">
        <v>32235.5</v>
      </c>
      <c r="H88" s="11">
        <v>389627.4</v>
      </c>
      <c r="I88" s="11">
        <v>7716.7</v>
      </c>
      <c r="J88" s="11">
        <v>140070.29999999999</v>
      </c>
      <c r="K88" s="11">
        <v>63794.9</v>
      </c>
      <c r="L88" s="40">
        <v>41935.699999999997</v>
      </c>
      <c r="M88" s="40">
        <v>218203</v>
      </c>
      <c r="N88" s="40">
        <v>47868.6</v>
      </c>
      <c r="O88" s="40">
        <v>56401</v>
      </c>
      <c r="P88" s="40">
        <v>395153.2</v>
      </c>
      <c r="Q88" s="11">
        <f t="shared" si="3"/>
        <v>15</v>
      </c>
    </row>
    <row r="89" spans="1:17" x14ac:dyDescent="0.25">
      <c r="A89" s="43" t="s">
        <v>174</v>
      </c>
      <c r="B89" s="34">
        <f t="shared" si="2"/>
        <v>2562433.7000000002</v>
      </c>
      <c r="C89" s="40">
        <v>78541.7</v>
      </c>
      <c r="D89" s="11">
        <v>591107.9</v>
      </c>
      <c r="E89" s="11">
        <v>40111</v>
      </c>
      <c r="F89" s="11">
        <v>445939.6</v>
      </c>
      <c r="G89" s="11">
        <v>32597.3</v>
      </c>
      <c r="H89" s="11">
        <v>395806.7</v>
      </c>
      <c r="I89" s="11">
        <v>7772.2</v>
      </c>
      <c r="J89" s="11">
        <v>141869.9</v>
      </c>
      <c r="K89" s="11">
        <v>64506.7</v>
      </c>
      <c r="L89" s="40">
        <v>42254.1</v>
      </c>
      <c r="M89" s="40">
        <v>220611</v>
      </c>
      <c r="N89" s="47">
        <v>48552.4</v>
      </c>
      <c r="O89" s="47">
        <v>56952.5</v>
      </c>
      <c r="P89" s="47">
        <v>395810.7</v>
      </c>
      <c r="Q89" s="11">
        <f t="shared" si="3"/>
        <v>15</v>
      </c>
    </row>
    <row r="90" spans="1:17" x14ac:dyDescent="0.25">
      <c r="A90" s="43" t="s">
        <v>175</v>
      </c>
      <c r="B90" s="34">
        <f t="shared" si="2"/>
        <v>2583715.1999999997</v>
      </c>
      <c r="C90" s="40">
        <v>78482</v>
      </c>
      <c r="D90" s="11">
        <v>600702.5</v>
      </c>
      <c r="E90" s="11">
        <v>40431</v>
      </c>
      <c r="F90" s="11">
        <v>448202.1</v>
      </c>
      <c r="G90" s="11">
        <v>32863.4</v>
      </c>
      <c r="H90" s="11">
        <v>397164.9</v>
      </c>
      <c r="I90" s="11">
        <v>7915.4</v>
      </c>
      <c r="J90" s="11">
        <v>142056.4</v>
      </c>
      <c r="K90" s="11">
        <v>64438.1</v>
      </c>
      <c r="L90" s="40">
        <v>42153.7</v>
      </c>
      <c r="M90" s="40">
        <v>222813</v>
      </c>
      <c r="N90" s="40">
        <v>49121.3</v>
      </c>
      <c r="O90" s="40">
        <v>56334.1</v>
      </c>
      <c r="P90" s="40">
        <v>401037.3</v>
      </c>
      <c r="Q90" s="11">
        <f t="shared" si="3"/>
        <v>15</v>
      </c>
    </row>
    <row r="91" spans="1:17" x14ac:dyDescent="0.25">
      <c r="A91" s="43" t="s">
        <v>176</v>
      </c>
      <c r="B91" s="34">
        <f t="shared" si="2"/>
        <v>2590411.1</v>
      </c>
      <c r="C91" s="40">
        <v>78439.7</v>
      </c>
      <c r="D91" s="11">
        <v>601347.5</v>
      </c>
      <c r="E91" s="11">
        <v>40430</v>
      </c>
      <c r="F91" s="11">
        <v>449046.5</v>
      </c>
      <c r="G91" s="11">
        <v>33289.300000000003</v>
      </c>
      <c r="H91" s="11">
        <v>396177.8</v>
      </c>
      <c r="I91" s="11">
        <v>7739.6</v>
      </c>
      <c r="J91" s="11">
        <v>142772.70000000001</v>
      </c>
      <c r="K91" s="11">
        <v>64255.9</v>
      </c>
      <c r="L91" s="40">
        <v>42512.3</v>
      </c>
      <c r="M91" s="40">
        <v>224584</v>
      </c>
      <c r="N91" s="40">
        <v>49013.8</v>
      </c>
      <c r="O91" s="40">
        <v>56609.1</v>
      </c>
      <c r="P91" s="40">
        <v>404192.9</v>
      </c>
      <c r="Q91" s="11">
        <f t="shared" si="3"/>
        <v>15</v>
      </c>
    </row>
    <row r="92" spans="1:17" x14ac:dyDescent="0.25">
      <c r="A92" s="43" t="s">
        <v>177</v>
      </c>
      <c r="B92" s="34">
        <f t="shared" si="2"/>
        <v>2595630.7999999998</v>
      </c>
      <c r="C92" s="40">
        <v>78282.600000000006</v>
      </c>
      <c r="D92" s="11">
        <v>599541.5</v>
      </c>
      <c r="E92" s="11">
        <v>40718</v>
      </c>
      <c r="F92" s="11">
        <v>450508.2</v>
      </c>
      <c r="G92" s="11">
        <v>33368.300000000003</v>
      </c>
      <c r="H92" s="11">
        <v>394551.8</v>
      </c>
      <c r="I92" s="11">
        <v>7859.1</v>
      </c>
      <c r="J92" s="11">
        <v>143008.79999999999</v>
      </c>
      <c r="K92" s="11">
        <v>64269</v>
      </c>
      <c r="L92" s="40">
        <v>42566.5</v>
      </c>
      <c r="M92" s="40">
        <v>226819</v>
      </c>
      <c r="N92" s="40">
        <v>49816.3</v>
      </c>
      <c r="O92" s="40">
        <v>57117.3</v>
      </c>
      <c r="P92" s="40">
        <v>407204.4</v>
      </c>
      <c r="Q92" s="11">
        <f t="shared" si="3"/>
        <v>15</v>
      </c>
    </row>
    <row r="93" spans="1:17" x14ac:dyDescent="0.25">
      <c r="A93" s="43" t="s">
        <v>178</v>
      </c>
      <c r="B93" s="34">
        <f t="shared" si="2"/>
        <v>2601735.0000000005</v>
      </c>
      <c r="C93" s="40">
        <v>78243.100000000006</v>
      </c>
      <c r="D93" s="11">
        <v>600251</v>
      </c>
      <c r="E93" s="11">
        <v>40591</v>
      </c>
      <c r="F93" s="11">
        <v>450503.4</v>
      </c>
      <c r="G93" s="11">
        <v>33871.800000000003</v>
      </c>
      <c r="H93" s="11">
        <v>394695.4</v>
      </c>
      <c r="I93" s="11">
        <v>8037.3</v>
      </c>
      <c r="J93" s="11">
        <v>143466.5</v>
      </c>
      <c r="K93" s="11">
        <v>64535.7</v>
      </c>
      <c r="L93" s="40">
        <v>43160.9</v>
      </c>
      <c r="M93" s="40">
        <v>228427</v>
      </c>
      <c r="N93" s="40">
        <v>49928.5</v>
      </c>
      <c r="O93" s="40">
        <v>57004.7</v>
      </c>
      <c r="P93" s="40">
        <v>409018.7</v>
      </c>
      <c r="Q93" s="11">
        <f t="shared" si="3"/>
        <v>15</v>
      </c>
    </row>
    <row r="94" spans="1:17" x14ac:dyDescent="0.25">
      <c r="A94" s="43" t="s">
        <v>179</v>
      </c>
      <c r="B94" s="34">
        <f t="shared" si="2"/>
        <v>2606327.4000000004</v>
      </c>
      <c r="C94" s="40">
        <v>78957.899999999994</v>
      </c>
      <c r="D94" s="11">
        <v>598444.9</v>
      </c>
      <c r="E94" s="11">
        <v>40788</v>
      </c>
      <c r="F94" s="11">
        <v>451904.2</v>
      </c>
      <c r="G94" s="11">
        <v>34695.800000000003</v>
      </c>
      <c r="H94" s="11">
        <v>394422.9</v>
      </c>
      <c r="I94" s="11">
        <v>8128.3</v>
      </c>
      <c r="J94" s="11">
        <v>142596.29999999999</v>
      </c>
      <c r="K94" s="11">
        <v>65090.3</v>
      </c>
      <c r="L94" s="40">
        <v>43271.3</v>
      </c>
      <c r="M94" s="40">
        <v>229727</v>
      </c>
      <c r="N94" s="40">
        <v>50353.599999999999</v>
      </c>
      <c r="O94" s="40">
        <v>56985.599999999999</v>
      </c>
      <c r="P94" s="40">
        <v>410961.3</v>
      </c>
      <c r="Q94" s="11">
        <f t="shared" si="3"/>
        <v>15</v>
      </c>
    </row>
    <row r="95" spans="1:17" x14ac:dyDescent="0.25">
      <c r="A95" s="43" t="s">
        <v>180</v>
      </c>
      <c r="B95" s="34">
        <f t="shared" si="2"/>
        <v>2619592.3000000003</v>
      </c>
      <c r="C95" s="40">
        <v>79655.3</v>
      </c>
      <c r="D95" s="11">
        <v>599928.5</v>
      </c>
      <c r="E95" s="11">
        <v>41297</v>
      </c>
      <c r="F95" s="11">
        <v>454234.4</v>
      </c>
      <c r="G95" s="11">
        <v>34929.1</v>
      </c>
      <c r="H95" s="11">
        <v>396215.9</v>
      </c>
      <c r="I95" s="11">
        <v>8294.2000000000007</v>
      </c>
      <c r="J95" s="11">
        <v>143103.6</v>
      </c>
      <c r="K95" s="11">
        <v>65271.5</v>
      </c>
      <c r="L95" s="40">
        <v>43075.3</v>
      </c>
      <c r="M95" s="40">
        <v>231454</v>
      </c>
      <c r="N95" s="40">
        <v>51481.8</v>
      </c>
      <c r="O95" s="40">
        <v>56980</v>
      </c>
      <c r="P95" s="40">
        <v>413671.7</v>
      </c>
      <c r="Q95" s="11">
        <f t="shared" si="3"/>
        <v>15</v>
      </c>
    </row>
    <row r="96" spans="1:17" x14ac:dyDescent="0.25">
      <c r="A96" s="43" t="s">
        <v>181</v>
      </c>
      <c r="B96" s="34">
        <f t="shared" si="2"/>
        <v>2631079.2000000002</v>
      </c>
      <c r="C96" s="40">
        <v>80078.8</v>
      </c>
      <c r="D96" s="11">
        <v>602702</v>
      </c>
      <c r="E96" s="11">
        <v>41202</v>
      </c>
      <c r="F96" s="11">
        <v>455812.1</v>
      </c>
      <c r="G96" s="11">
        <v>35722.5</v>
      </c>
      <c r="H96" s="11">
        <v>397202.7</v>
      </c>
      <c r="I96" s="11">
        <v>8179.8</v>
      </c>
      <c r="J96" s="11">
        <v>143323.1</v>
      </c>
      <c r="K96" s="11">
        <v>65439.1</v>
      </c>
      <c r="L96" s="40">
        <v>42812.9</v>
      </c>
      <c r="M96" s="40">
        <v>232854</v>
      </c>
      <c r="N96" s="40">
        <v>51769.3</v>
      </c>
      <c r="O96" s="40">
        <v>57173.7</v>
      </c>
      <c r="P96" s="40">
        <v>416807.2</v>
      </c>
      <c r="Q96" s="11">
        <f t="shared" si="3"/>
        <v>15</v>
      </c>
    </row>
    <row r="97" spans="1:17" x14ac:dyDescent="0.25">
      <c r="A97" s="43" t="s">
        <v>182</v>
      </c>
      <c r="B97" s="34">
        <f t="shared" si="2"/>
        <v>2637992.3999999994</v>
      </c>
      <c r="C97" s="40">
        <v>80333.399999999994</v>
      </c>
      <c r="D97" s="11">
        <v>601412</v>
      </c>
      <c r="E97" s="11">
        <v>41608</v>
      </c>
      <c r="F97" s="11">
        <v>455944.4</v>
      </c>
      <c r="G97" s="11">
        <v>35986.6</v>
      </c>
      <c r="H97" s="11">
        <v>398619.6</v>
      </c>
      <c r="I97" s="11">
        <v>8159.3</v>
      </c>
      <c r="J97" s="11">
        <v>143525.9</v>
      </c>
      <c r="K97" s="11">
        <v>65551</v>
      </c>
      <c r="L97" s="40">
        <v>42543.9</v>
      </c>
      <c r="M97" s="40">
        <v>234603</v>
      </c>
      <c r="N97" s="40">
        <v>52175.4</v>
      </c>
      <c r="O97" s="40">
        <v>56984.9</v>
      </c>
      <c r="P97" s="40">
        <v>420545</v>
      </c>
      <c r="Q97" s="11">
        <f t="shared" si="3"/>
        <v>15</v>
      </c>
    </row>
    <row r="98" spans="1:17" x14ac:dyDescent="0.25">
      <c r="A98" s="43" t="s">
        <v>183</v>
      </c>
      <c r="B98" s="34">
        <f t="shared" si="2"/>
        <v>2635883.1999999993</v>
      </c>
      <c r="C98" s="40">
        <v>80003.5</v>
      </c>
      <c r="D98" s="11">
        <v>594203.9</v>
      </c>
      <c r="E98" s="11">
        <v>41231</v>
      </c>
      <c r="F98" s="11">
        <v>456717.3</v>
      </c>
      <c r="G98" s="11">
        <v>35449.5</v>
      </c>
      <c r="H98" s="11">
        <v>397516.1</v>
      </c>
      <c r="I98" s="11">
        <v>8082.7</v>
      </c>
      <c r="J98" s="11">
        <v>143555.6</v>
      </c>
      <c r="K98" s="11">
        <v>65760.800000000003</v>
      </c>
      <c r="L98" s="40">
        <v>42570.2</v>
      </c>
      <c r="M98" s="40">
        <v>236918</v>
      </c>
      <c r="N98" s="40">
        <v>53274.8</v>
      </c>
      <c r="O98" s="40">
        <v>57290.400000000001</v>
      </c>
      <c r="P98" s="40">
        <v>423309.4</v>
      </c>
      <c r="Q98" s="11">
        <f t="shared" si="3"/>
        <v>15</v>
      </c>
    </row>
    <row r="99" spans="1:17" x14ac:dyDescent="0.25">
      <c r="A99" s="43" t="s">
        <v>184</v>
      </c>
      <c r="B99" s="34">
        <f t="shared" si="2"/>
        <v>2640327.0000000005</v>
      </c>
      <c r="C99" s="40">
        <v>80087.100000000006</v>
      </c>
      <c r="D99" s="11">
        <v>594332.9</v>
      </c>
      <c r="E99" s="11">
        <v>41954</v>
      </c>
      <c r="F99" s="11">
        <v>455739.6</v>
      </c>
      <c r="G99" s="11">
        <v>35737.9</v>
      </c>
      <c r="H99" s="11">
        <v>396173.7</v>
      </c>
      <c r="I99" s="11">
        <v>8294.2000000000007</v>
      </c>
      <c r="J99" s="11">
        <v>143054.29999999999</v>
      </c>
      <c r="K99" s="11">
        <v>65913</v>
      </c>
      <c r="L99" s="40">
        <v>42229.5</v>
      </c>
      <c r="M99" s="40">
        <v>238527</v>
      </c>
      <c r="N99" s="40">
        <v>54209.599999999999</v>
      </c>
      <c r="O99" s="40">
        <v>56757.599999999999</v>
      </c>
      <c r="P99" s="40">
        <v>427316.6</v>
      </c>
      <c r="Q99" s="11">
        <f t="shared" si="3"/>
        <v>15</v>
      </c>
    </row>
    <row r="100" spans="1:17" x14ac:dyDescent="0.25">
      <c r="A100" s="43" t="s">
        <v>185</v>
      </c>
      <c r="B100" s="34">
        <f t="shared" si="2"/>
        <v>2655268.7000000002</v>
      </c>
      <c r="C100" s="40">
        <v>80400.399999999994</v>
      </c>
      <c r="D100" s="11">
        <v>597235.6</v>
      </c>
      <c r="E100" s="11">
        <v>42443</v>
      </c>
      <c r="F100" s="11">
        <v>458638.9</v>
      </c>
      <c r="G100" s="11">
        <v>36268.9</v>
      </c>
      <c r="H100" s="11">
        <v>396784</v>
      </c>
      <c r="I100" s="11">
        <v>8338.7000000000007</v>
      </c>
      <c r="J100" s="11">
        <v>143192.6</v>
      </c>
      <c r="K100" s="11">
        <v>66077.600000000006</v>
      </c>
      <c r="L100" s="40">
        <v>42545.5</v>
      </c>
      <c r="M100" s="40">
        <v>240164</v>
      </c>
      <c r="N100" s="40">
        <v>54540.6</v>
      </c>
      <c r="O100" s="40">
        <v>56952.5</v>
      </c>
      <c r="P100" s="40">
        <v>431686.40000000002</v>
      </c>
      <c r="Q100" s="11">
        <f t="shared" si="3"/>
        <v>15</v>
      </c>
    </row>
    <row r="101" spans="1:17" x14ac:dyDescent="0.25">
      <c r="A101" s="43" t="s">
        <v>186</v>
      </c>
      <c r="B101" s="34">
        <f t="shared" si="2"/>
        <v>2676308</v>
      </c>
      <c r="C101" s="40">
        <v>81005</v>
      </c>
      <c r="D101" s="11">
        <v>599428.6</v>
      </c>
      <c r="E101" s="11">
        <v>42555</v>
      </c>
      <c r="F101" s="11">
        <v>462283.9</v>
      </c>
      <c r="G101" s="11">
        <v>38089.199999999997</v>
      </c>
      <c r="H101" s="11">
        <v>399809.9</v>
      </c>
      <c r="I101" s="11">
        <v>8590.4</v>
      </c>
      <c r="J101" s="11">
        <v>143951.1</v>
      </c>
      <c r="K101" s="11">
        <v>66311.3</v>
      </c>
      <c r="L101" s="40">
        <v>42754.2</v>
      </c>
      <c r="M101" s="40">
        <v>242630</v>
      </c>
      <c r="N101" s="40">
        <v>55711.9</v>
      </c>
      <c r="O101" s="40">
        <v>58013.5</v>
      </c>
      <c r="P101" s="40">
        <v>435174</v>
      </c>
      <c r="Q101" s="11">
        <f t="shared" si="3"/>
        <v>15</v>
      </c>
    </row>
    <row r="102" spans="1:17" x14ac:dyDescent="0.25">
      <c r="A102" s="43" t="s">
        <v>187</v>
      </c>
      <c r="B102" s="34">
        <f t="shared" si="2"/>
        <v>2691370.8</v>
      </c>
      <c r="C102" s="40">
        <v>82253.7</v>
      </c>
      <c r="D102" s="11">
        <v>599283.5</v>
      </c>
      <c r="E102" s="11">
        <v>42968</v>
      </c>
      <c r="F102" s="11">
        <v>466429.5</v>
      </c>
      <c r="G102" s="11">
        <v>38035.9</v>
      </c>
      <c r="H102" s="11">
        <v>401660.7</v>
      </c>
      <c r="I102" s="11">
        <v>8525.2999999999993</v>
      </c>
      <c r="J102" s="11">
        <v>145269.29999999999</v>
      </c>
      <c r="K102" s="11">
        <v>67117.899999999994</v>
      </c>
      <c r="L102" s="40">
        <v>43144.800000000003</v>
      </c>
      <c r="M102" s="40">
        <v>244104</v>
      </c>
      <c r="N102" s="40">
        <v>56729.7</v>
      </c>
      <c r="O102" s="40">
        <v>58292.9</v>
      </c>
      <c r="P102" s="40">
        <v>437555.6</v>
      </c>
      <c r="Q102" s="11">
        <f t="shared" si="3"/>
        <v>15</v>
      </c>
    </row>
    <row r="103" spans="1:17" x14ac:dyDescent="0.25">
      <c r="A103" s="43" t="s">
        <v>188</v>
      </c>
      <c r="B103" s="34">
        <f t="shared" si="2"/>
        <v>2704974.4000000004</v>
      </c>
      <c r="C103" s="40">
        <v>83064.100000000006</v>
      </c>
      <c r="D103" s="11">
        <v>601412</v>
      </c>
      <c r="E103" s="11">
        <v>43411</v>
      </c>
      <c r="F103" s="11">
        <v>469383.8</v>
      </c>
      <c r="G103" s="11">
        <v>38696.800000000003</v>
      </c>
      <c r="H103" s="11">
        <v>402999.4</v>
      </c>
      <c r="I103" s="11">
        <v>8552.5</v>
      </c>
      <c r="J103" s="11">
        <v>145940.5</v>
      </c>
      <c r="K103" s="11">
        <v>67537.3</v>
      </c>
      <c r="L103" s="40">
        <v>43406.8</v>
      </c>
      <c r="M103" s="40">
        <v>245998</v>
      </c>
      <c r="N103" s="40">
        <v>56700.1</v>
      </c>
      <c r="O103" s="40">
        <v>58640</v>
      </c>
      <c r="P103" s="40">
        <v>439232.1</v>
      </c>
      <c r="Q103" s="11">
        <f t="shared" si="3"/>
        <v>15</v>
      </c>
    </row>
    <row r="104" spans="1:17" x14ac:dyDescent="0.25">
      <c r="A104" s="43" t="s">
        <v>189</v>
      </c>
      <c r="B104" s="34">
        <f t="shared" si="2"/>
        <v>2712156.4</v>
      </c>
      <c r="C104" s="40">
        <v>83793.600000000006</v>
      </c>
      <c r="D104" s="11">
        <v>600251</v>
      </c>
      <c r="E104" s="11">
        <v>43793</v>
      </c>
      <c r="F104" s="11">
        <v>471235.8</v>
      </c>
      <c r="G104" s="11">
        <v>38829.9</v>
      </c>
      <c r="H104" s="11">
        <v>403484.1</v>
      </c>
      <c r="I104" s="11">
        <v>8665.1</v>
      </c>
      <c r="J104" s="11">
        <v>146175.79999999999</v>
      </c>
      <c r="K104" s="11">
        <v>67911.399999999994</v>
      </c>
      <c r="L104" s="40">
        <v>43353.599999999999</v>
      </c>
      <c r="M104" s="40">
        <v>248476</v>
      </c>
      <c r="N104" s="40">
        <v>57452.6</v>
      </c>
      <c r="O104" s="40">
        <v>58778.2</v>
      </c>
      <c r="P104" s="40">
        <v>439956.3</v>
      </c>
      <c r="Q104" s="11">
        <f t="shared" si="3"/>
        <v>15</v>
      </c>
    </row>
    <row r="105" spans="1:17" x14ac:dyDescent="0.25">
      <c r="A105" s="43" t="s">
        <v>190</v>
      </c>
      <c r="B105" s="34">
        <f t="shared" si="2"/>
        <v>2721855.8</v>
      </c>
      <c r="C105" s="40">
        <v>84068.3</v>
      </c>
      <c r="D105" s="11">
        <v>600831.5</v>
      </c>
      <c r="E105" s="11">
        <v>44614</v>
      </c>
      <c r="F105" s="11">
        <v>474442.2</v>
      </c>
      <c r="G105" s="11">
        <v>39643.800000000003</v>
      </c>
      <c r="H105" s="11">
        <v>404011.1</v>
      </c>
      <c r="I105" s="11">
        <v>8776.7999999999993</v>
      </c>
      <c r="J105" s="11">
        <v>146517.6</v>
      </c>
      <c r="K105" s="11">
        <v>67971.899999999994</v>
      </c>
      <c r="L105" s="40">
        <v>43275.6</v>
      </c>
      <c r="M105" s="40">
        <v>250005</v>
      </c>
      <c r="N105" s="40">
        <v>57219</v>
      </c>
      <c r="O105" s="40">
        <v>59413.5</v>
      </c>
      <c r="P105" s="40">
        <v>441065.5</v>
      </c>
      <c r="Q105" s="11">
        <f t="shared" si="3"/>
        <v>15</v>
      </c>
    </row>
    <row r="106" spans="1:17" x14ac:dyDescent="0.25">
      <c r="A106" s="43" t="s">
        <v>191</v>
      </c>
      <c r="B106" s="34">
        <f t="shared" si="2"/>
        <v>2729097.4999999995</v>
      </c>
      <c r="C106" s="40">
        <v>84386.2</v>
      </c>
      <c r="D106" s="11">
        <v>599735</v>
      </c>
      <c r="E106" s="11">
        <v>44730</v>
      </c>
      <c r="F106" s="11">
        <v>475699.1</v>
      </c>
      <c r="G106" s="11">
        <v>40081.199999999997</v>
      </c>
      <c r="H106" s="11">
        <v>403041.6</v>
      </c>
      <c r="I106" s="11">
        <v>8744.2000000000007</v>
      </c>
      <c r="J106" s="11">
        <v>146954.20000000001</v>
      </c>
      <c r="K106" s="11">
        <v>68223.899999999994</v>
      </c>
      <c r="L106" s="40">
        <v>43603.1</v>
      </c>
      <c r="M106" s="40">
        <v>252534</v>
      </c>
      <c r="N106" s="40">
        <v>56920.6</v>
      </c>
      <c r="O106" s="40">
        <v>59197.8</v>
      </c>
      <c r="P106" s="40">
        <v>445246.6</v>
      </c>
      <c r="Q106" s="11">
        <f t="shared" si="3"/>
        <v>15</v>
      </c>
    </row>
    <row r="107" spans="1:17" x14ac:dyDescent="0.25">
      <c r="A107" s="43" t="s">
        <v>192</v>
      </c>
      <c r="B107" s="34">
        <f t="shared" si="2"/>
        <v>2750258.7</v>
      </c>
      <c r="C107" s="40">
        <v>84811.6</v>
      </c>
      <c r="D107" s="11">
        <v>603734</v>
      </c>
      <c r="E107" s="11">
        <v>44635</v>
      </c>
      <c r="F107" s="11">
        <v>476616</v>
      </c>
      <c r="G107" s="11">
        <v>40944.199999999997</v>
      </c>
      <c r="H107" s="11">
        <v>407013.1</v>
      </c>
      <c r="I107" s="11">
        <v>8847.6</v>
      </c>
      <c r="J107" s="11">
        <v>148026.6</v>
      </c>
      <c r="K107" s="11">
        <v>69157.600000000006</v>
      </c>
      <c r="L107" s="40">
        <v>43785.8</v>
      </c>
      <c r="M107" s="40">
        <v>255108</v>
      </c>
      <c r="N107" s="40">
        <v>57031.1</v>
      </c>
      <c r="O107" s="40">
        <v>60363.4</v>
      </c>
      <c r="P107" s="40">
        <v>450184.7</v>
      </c>
      <c r="Q107" s="11">
        <f t="shared" si="3"/>
        <v>15</v>
      </c>
    </row>
    <row r="108" spans="1:17" x14ac:dyDescent="0.25">
      <c r="A108" s="43" t="s">
        <v>193</v>
      </c>
      <c r="B108" s="34">
        <f t="shared" si="2"/>
        <v>2771685.0999999996</v>
      </c>
      <c r="C108" s="40">
        <v>85143.3</v>
      </c>
      <c r="D108" s="11">
        <v>608507.19999999995</v>
      </c>
      <c r="E108" s="11">
        <v>45049</v>
      </c>
      <c r="F108" s="11">
        <v>478957.8</v>
      </c>
      <c r="G108" s="11">
        <v>40970.9</v>
      </c>
      <c r="H108" s="11">
        <v>409703</v>
      </c>
      <c r="I108" s="11">
        <v>9013.2000000000007</v>
      </c>
      <c r="J108" s="11">
        <v>149993.79999999999</v>
      </c>
      <c r="K108" s="11">
        <v>69588.899999999994</v>
      </c>
      <c r="L108" s="40">
        <v>43514.5</v>
      </c>
      <c r="M108" s="40">
        <v>257527</v>
      </c>
      <c r="N108" s="40">
        <v>57834.3</v>
      </c>
      <c r="O108" s="40">
        <v>60430.6</v>
      </c>
      <c r="P108" s="40">
        <v>455451.6</v>
      </c>
      <c r="Q108" s="11">
        <f t="shared" si="3"/>
        <v>15</v>
      </c>
    </row>
    <row r="109" spans="1:17" x14ac:dyDescent="0.25">
      <c r="A109" s="43" t="s">
        <v>194</v>
      </c>
      <c r="B109" s="34">
        <f t="shared" si="2"/>
        <v>2792055.5</v>
      </c>
      <c r="C109" s="40">
        <v>85831.5</v>
      </c>
      <c r="D109" s="11">
        <v>610893.69999999995</v>
      </c>
      <c r="E109" s="11">
        <v>45232</v>
      </c>
      <c r="F109" s="11">
        <v>482353.6</v>
      </c>
      <c r="G109" s="11">
        <v>42024.9</v>
      </c>
      <c r="H109" s="11">
        <v>410701.1</v>
      </c>
      <c r="I109" s="11">
        <v>9016.7999999999993</v>
      </c>
      <c r="J109" s="11">
        <v>150932</v>
      </c>
      <c r="K109" s="11">
        <v>70204.5</v>
      </c>
      <c r="L109" s="40">
        <v>43605.4</v>
      </c>
      <c r="M109" s="40">
        <v>260220</v>
      </c>
      <c r="N109" s="40">
        <v>58138</v>
      </c>
      <c r="O109" s="40">
        <v>60626.8</v>
      </c>
      <c r="P109" s="40">
        <v>462275.2</v>
      </c>
      <c r="Q109" s="11">
        <f t="shared" si="3"/>
        <v>15</v>
      </c>
    </row>
    <row r="110" spans="1:17" x14ac:dyDescent="0.25">
      <c r="A110" s="43" t="s">
        <v>195</v>
      </c>
      <c r="B110" s="34">
        <f t="shared" si="2"/>
        <v>2814264.4000000004</v>
      </c>
      <c r="C110" s="40">
        <v>86356.2</v>
      </c>
      <c r="D110" s="11">
        <v>616634.4</v>
      </c>
      <c r="E110" s="11">
        <v>46261</v>
      </c>
      <c r="F110" s="11">
        <v>486397.7</v>
      </c>
      <c r="G110" s="11">
        <v>42472.4</v>
      </c>
      <c r="H110" s="11">
        <v>412287.6</v>
      </c>
      <c r="I110" s="11">
        <v>9261.7999999999993</v>
      </c>
      <c r="J110" s="11">
        <v>151891.1</v>
      </c>
      <c r="K110" s="11">
        <v>70806.100000000006</v>
      </c>
      <c r="L110" s="40">
        <v>43955.1</v>
      </c>
      <c r="M110" s="40">
        <v>263038</v>
      </c>
      <c r="N110" s="40">
        <v>60008</v>
      </c>
      <c r="O110" s="40">
        <v>61388.7</v>
      </c>
      <c r="P110" s="40">
        <v>463506.3</v>
      </c>
      <c r="Q110" s="11">
        <f t="shared" si="3"/>
        <v>15</v>
      </c>
    </row>
    <row r="111" spans="1:17" x14ac:dyDescent="0.25">
      <c r="A111" s="43" t="s">
        <v>196</v>
      </c>
      <c r="B111" s="34">
        <f t="shared" si="2"/>
        <v>2840998.6</v>
      </c>
      <c r="C111" s="40">
        <v>86642.8</v>
      </c>
      <c r="D111" s="11">
        <v>626503.1</v>
      </c>
      <c r="E111" s="11">
        <v>46493</v>
      </c>
      <c r="F111" s="11">
        <v>491112.2</v>
      </c>
      <c r="G111" s="11">
        <v>42648.2</v>
      </c>
      <c r="H111" s="11">
        <v>414754.9</v>
      </c>
      <c r="I111" s="11">
        <v>9252.5</v>
      </c>
      <c r="J111" s="11">
        <v>154139.6</v>
      </c>
      <c r="K111" s="11">
        <v>71327.8</v>
      </c>
      <c r="L111" s="40">
        <v>44363.4</v>
      </c>
      <c r="M111" s="40">
        <v>265785</v>
      </c>
      <c r="N111" s="40">
        <v>60217.4</v>
      </c>
      <c r="O111" s="40">
        <v>63219.6</v>
      </c>
      <c r="P111" s="40">
        <v>464539.1</v>
      </c>
      <c r="Q111" s="11">
        <f t="shared" si="3"/>
        <v>15</v>
      </c>
    </row>
    <row r="112" spans="1:17" x14ac:dyDescent="0.25">
      <c r="A112" s="43" t="s">
        <v>197</v>
      </c>
      <c r="B112" s="34">
        <f t="shared" si="2"/>
        <v>2855388.3</v>
      </c>
      <c r="C112" s="40">
        <v>87377</v>
      </c>
      <c r="D112" s="11">
        <v>632759.69999999995</v>
      </c>
      <c r="E112" s="11">
        <v>46847</v>
      </c>
      <c r="F112" s="11">
        <v>491234.9</v>
      </c>
      <c r="G112" s="11">
        <v>43550.5</v>
      </c>
      <c r="H112" s="11">
        <v>416199.2</v>
      </c>
      <c r="I112" s="11">
        <v>9353</v>
      </c>
      <c r="J112" s="11">
        <v>155061.5</v>
      </c>
      <c r="K112" s="11">
        <v>72172.800000000003</v>
      </c>
      <c r="L112" s="40">
        <v>44287.5</v>
      </c>
      <c r="M112" s="40">
        <v>268409</v>
      </c>
      <c r="N112" s="40">
        <v>60501.3</v>
      </c>
      <c r="O112" s="40">
        <v>62797.9</v>
      </c>
      <c r="P112" s="40">
        <v>464837</v>
      </c>
      <c r="Q112" s="11">
        <f t="shared" si="3"/>
        <v>15</v>
      </c>
    </row>
    <row r="113" spans="1:17" x14ac:dyDescent="0.25">
      <c r="A113" s="43" t="s">
        <v>198</v>
      </c>
      <c r="B113" s="34">
        <f t="shared" si="2"/>
        <v>2882313.0999999996</v>
      </c>
      <c r="C113" s="40">
        <v>88325.2</v>
      </c>
      <c r="D113" s="11">
        <v>641015.9</v>
      </c>
      <c r="E113" s="11">
        <v>47329</v>
      </c>
      <c r="F113" s="11">
        <v>494888.7</v>
      </c>
      <c r="G113" s="11">
        <v>43633.9</v>
      </c>
      <c r="H113" s="11">
        <v>421459.1</v>
      </c>
      <c r="I113" s="11">
        <v>9597.2000000000007</v>
      </c>
      <c r="J113" s="11">
        <v>156331.79999999999</v>
      </c>
      <c r="K113" s="11">
        <v>73015.7</v>
      </c>
      <c r="L113" s="40">
        <v>44613</v>
      </c>
      <c r="M113" s="40">
        <v>270958</v>
      </c>
      <c r="N113" s="40">
        <v>62041.4</v>
      </c>
      <c r="O113" s="40">
        <v>62627.8</v>
      </c>
      <c r="P113" s="40">
        <v>466476.4</v>
      </c>
      <c r="Q113" s="11">
        <f t="shared" si="3"/>
        <v>15</v>
      </c>
    </row>
    <row r="114" spans="1:17" x14ac:dyDescent="0.25">
      <c r="A114" s="43" t="s">
        <v>199</v>
      </c>
      <c r="B114" s="34">
        <f t="shared" si="2"/>
        <v>2904061.5</v>
      </c>
      <c r="C114" s="40">
        <v>89445.2</v>
      </c>
      <c r="D114" s="11">
        <v>643660.5</v>
      </c>
      <c r="E114" s="11">
        <v>48159</v>
      </c>
      <c r="F114" s="11">
        <v>498811</v>
      </c>
      <c r="G114" s="11">
        <v>45723.199999999997</v>
      </c>
      <c r="H114" s="11">
        <v>422119.1</v>
      </c>
      <c r="I114" s="11">
        <v>9956.7999999999993</v>
      </c>
      <c r="J114" s="11">
        <v>158135.29999999999</v>
      </c>
      <c r="K114" s="11">
        <v>73727.399999999994</v>
      </c>
      <c r="L114" s="40">
        <v>45111.6</v>
      </c>
      <c r="M114" s="40">
        <v>273730</v>
      </c>
      <c r="N114" s="40">
        <v>61529.4</v>
      </c>
      <c r="O114" s="40">
        <v>62835.3</v>
      </c>
      <c r="P114" s="40">
        <v>471117.7</v>
      </c>
      <c r="Q114" s="11">
        <f t="shared" si="3"/>
        <v>15</v>
      </c>
    </row>
    <row r="115" spans="1:17" x14ac:dyDescent="0.25">
      <c r="A115" s="43" t="s">
        <v>200</v>
      </c>
      <c r="B115" s="34">
        <f t="shared" si="2"/>
        <v>2922076.4</v>
      </c>
      <c r="C115" s="40">
        <v>89801.7</v>
      </c>
      <c r="D115" s="11">
        <v>648369.1</v>
      </c>
      <c r="E115" s="11">
        <v>48955</v>
      </c>
      <c r="F115" s="11">
        <v>502711.1</v>
      </c>
      <c r="G115" s="11">
        <v>45251.9</v>
      </c>
      <c r="H115" s="11">
        <v>421755.5</v>
      </c>
      <c r="I115" s="11">
        <v>10191.700000000001</v>
      </c>
      <c r="J115" s="11">
        <v>158939.9</v>
      </c>
      <c r="K115" s="11">
        <v>74440.800000000003</v>
      </c>
      <c r="L115" s="40">
        <v>45288.3</v>
      </c>
      <c r="M115" s="40">
        <v>275950</v>
      </c>
      <c r="N115" s="40">
        <v>63350.400000000001</v>
      </c>
      <c r="O115" s="40">
        <v>62553.8</v>
      </c>
      <c r="P115" s="40">
        <v>474517.2</v>
      </c>
      <c r="Q115" s="11">
        <f t="shared" si="3"/>
        <v>15</v>
      </c>
    </row>
    <row r="116" spans="1:17" x14ac:dyDescent="0.25">
      <c r="A116" s="43" t="s">
        <v>201</v>
      </c>
      <c r="B116" s="34">
        <f t="shared" si="2"/>
        <v>2937525.9000000004</v>
      </c>
      <c r="C116" s="40">
        <v>90500</v>
      </c>
      <c r="D116" s="11">
        <v>653851.69999999995</v>
      </c>
      <c r="E116" s="11">
        <v>49302</v>
      </c>
      <c r="F116" s="11">
        <v>504266.5</v>
      </c>
      <c r="G116" s="11">
        <v>44234</v>
      </c>
      <c r="H116" s="11">
        <v>421711</v>
      </c>
      <c r="I116" s="11">
        <v>10218.799999999999</v>
      </c>
      <c r="J116" s="11">
        <v>160716.4</v>
      </c>
      <c r="K116" s="11">
        <v>74536.600000000006</v>
      </c>
      <c r="L116" s="40">
        <v>45367.199999999997</v>
      </c>
      <c r="M116" s="40">
        <v>278188</v>
      </c>
      <c r="N116" s="40">
        <v>62956.1</v>
      </c>
      <c r="O116" s="40">
        <v>63141.5</v>
      </c>
      <c r="P116" s="40">
        <v>478536.1</v>
      </c>
      <c r="Q116" s="11">
        <f t="shared" si="3"/>
        <v>15</v>
      </c>
    </row>
    <row r="117" spans="1:17" x14ac:dyDescent="0.25">
      <c r="A117" s="43" t="s">
        <v>202</v>
      </c>
      <c r="B117" s="34">
        <f t="shared" si="2"/>
        <v>2953455.9999999995</v>
      </c>
      <c r="C117" s="40">
        <v>90964.9</v>
      </c>
      <c r="D117" s="11">
        <v>655722.30000000005</v>
      </c>
      <c r="E117" s="11">
        <v>50207</v>
      </c>
      <c r="F117" s="11">
        <v>505574.6</v>
      </c>
      <c r="G117" s="11">
        <v>46160.2</v>
      </c>
      <c r="H117" s="11">
        <v>421200.3</v>
      </c>
      <c r="I117" s="11">
        <v>10220.4</v>
      </c>
      <c r="J117" s="11">
        <v>162902.29999999999</v>
      </c>
      <c r="K117" s="11">
        <v>75138.600000000006</v>
      </c>
      <c r="L117" s="40">
        <v>45868.2</v>
      </c>
      <c r="M117" s="40">
        <v>280582</v>
      </c>
      <c r="N117" s="40">
        <v>62620.6</v>
      </c>
      <c r="O117" s="40">
        <v>63776.800000000003</v>
      </c>
      <c r="P117" s="40">
        <v>482517.8</v>
      </c>
      <c r="Q117" s="11">
        <f t="shared" si="3"/>
        <v>15</v>
      </c>
    </row>
    <row r="118" spans="1:17" x14ac:dyDescent="0.25">
      <c r="A118" s="43" t="s">
        <v>203</v>
      </c>
      <c r="B118" s="34">
        <f t="shared" si="2"/>
        <v>2969309.4</v>
      </c>
      <c r="C118" s="40">
        <v>91473.9</v>
      </c>
      <c r="D118" s="11">
        <v>661462.9</v>
      </c>
      <c r="E118" s="11">
        <v>50007</v>
      </c>
      <c r="F118" s="11">
        <v>507783.1</v>
      </c>
      <c r="G118" s="11">
        <v>44533</v>
      </c>
      <c r="H118" s="11">
        <v>425552</v>
      </c>
      <c r="I118" s="11">
        <v>10203.9</v>
      </c>
      <c r="J118" s="11">
        <v>163435.29999999999</v>
      </c>
      <c r="K118" s="11">
        <v>76113.8</v>
      </c>
      <c r="L118" s="40">
        <v>45881.4</v>
      </c>
      <c r="M118" s="40">
        <v>281862</v>
      </c>
      <c r="N118" s="40">
        <v>63015.3</v>
      </c>
      <c r="O118" s="40">
        <v>63750.2</v>
      </c>
      <c r="P118" s="40">
        <v>484235.6</v>
      </c>
      <c r="Q118" s="11">
        <f t="shared" si="3"/>
        <v>15</v>
      </c>
    </row>
    <row r="119" spans="1:17" x14ac:dyDescent="0.25">
      <c r="A119" s="43" t="s">
        <v>204</v>
      </c>
      <c r="B119" s="34">
        <f t="shared" si="2"/>
        <v>2956001.5000000005</v>
      </c>
      <c r="C119" s="40">
        <v>91623.7</v>
      </c>
      <c r="D119" s="11">
        <v>659592.30000000005</v>
      </c>
      <c r="E119" s="11">
        <v>49641</v>
      </c>
      <c r="F119" s="11">
        <v>505454.8</v>
      </c>
      <c r="G119" s="11">
        <v>43699.199999999997</v>
      </c>
      <c r="H119" s="11">
        <v>421528.7</v>
      </c>
      <c r="I119" s="11">
        <v>10111.4</v>
      </c>
      <c r="J119" s="11">
        <v>164249.79999999999</v>
      </c>
      <c r="K119" s="11">
        <v>76001.8</v>
      </c>
      <c r="L119" s="40">
        <v>45646.5</v>
      </c>
      <c r="M119" s="40">
        <v>282019</v>
      </c>
      <c r="N119" s="40">
        <v>62619.7</v>
      </c>
      <c r="O119" s="40">
        <v>63162.1</v>
      </c>
      <c r="P119" s="40">
        <v>480651.5</v>
      </c>
      <c r="Q119" s="11">
        <f t="shared" si="3"/>
        <v>15</v>
      </c>
    </row>
    <row r="120" spans="1:17" x14ac:dyDescent="0.25">
      <c r="A120" s="43" t="s">
        <v>205</v>
      </c>
      <c r="B120" s="34">
        <f t="shared" si="2"/>
        <v>2933843.3000000003</v>
      </c>
      <c r="C120" s="40">
        <v>91167</v>
      </c>
      <c r="D120" s="11">
        <v>657270.30000000005</v>
      </c>
      <c r="E120" s="11">
        <v>49643</v>
      </c>
      <c r="F120" s="11">
        <v>503733.3</v>
      </c>
      <c r="G120" s="11">
        <v>43395.6</v>
      </c>
      <c r="H120" s="11">
        <v>415752.6</v>
      </c>
      <c r="I120" s="11">
        <v>10025.6</v>
      </c>
      <c r="J120" s="11">
        <v>164031.6</v>
      </c>
      <c r="K120" s="11">
        <v>75313.7</v>
      </c>
      <c r="L120" s="40">
        <v>45540.7</v>
      </c>
      <c r="M120" s="40">
        <v>279888</v>
      </c>
      <c r="N120" s="40">
        <v>62553</v>
      </c>
      <c r="O120" s="40">
        <v>62793.1</v>
      </c>
      <c r="P120" s="40">
        <v>472735.8</v>
      </c>
      <c r="Q120" s="11">
        <f t="shared" si="3"/>
        <v>15</v>
      </c>
    </row>
    <row r="121" spans="1:17" x14ac:dyDescent="0.25">
      <c r="A121" s="43" t="s">
        <v>206</v>
      </c>
      <c r="B121" s="34">
        <f t="shared" si="2"/>
        <v>2881272.6999999997</v>
      </c>
      <c r="C121" s="40">
        <v>89265.1</v>
      </c>
      <c r="D121" s="11">
        <v>644499</v>
      </c>
      <c r="E121" s="11">
        <v>48749</v>
      </c>
      <c r="F121" s="11">
        <v>496754.2</v>
      </c>
      <c r="G121" s="11">
        <v>41752.5</v>
      </c>
      <c r="H121" s="11">
        <v>406228.2</v>
      </c>
      <c r="I121" s="11">
        <v>9717</v>
      </c>
      <c r="J121" s="11">
        <v>162924.29999999999</v>
      </c>
      <c r="K121" s="11">
        <v>73911.7</v>
      </c>
      <c r="L121" s="40">
        <v>44928.6</v>
      </c>
      <c r="M121" s="40">
        <v>277069</v>
      </c>
      <c r="N121" s="40">
        <v>61693.5</v>
      </c>
      <c r="O121" s="40">
        <v>61310.3</v>
      </c>
      <c r="P121" s="40">
        <v>462470.3</v>
      </c>
      <c r="Q121" s="11">
        <f t="shared" si="3"/>
        <v>15</v>
      </c>
    </row>
    <row r="122" spans="1:17" x14ac:dyDescent="0.25">
      <c r="A122" s="43" t="s">
        <v>207</v>
      </c>
      <c r="B122" s="34">
        <f t="shared" si="2"/>
        <v>2804199.8</v>
      </c>
      <c r="C122" s="40">
        <v>88225</v>
      </c>
      <c r="D122" s="11">
        <v>615586.30000000005</v>
      </c>
      <c r="E122" s="11">
        <v>45436</v>
      </c>
      <c r="F122" s="11">
        <v>488590.7</v>
      </c>
      <c r="G122" s="11">
        <v>41432.9</v>
      </c>
      <c r="H122" s="11">
        <v>395107.6</v>
      </c>
      <c r="I122" s="11">
        <v>9565.5</v>
      </c>
      <c r="J122" s="11">
        <v>157103.79999999999</v>
      </c>
      <c r="K122" s="11">
        <v>72627.8</v>
      </c>
      <c r="L122" s="40">
        <v>43895.199999999997</v>
      </c>
      <c r="M122" s="40">
        <v>272638</v>
      </c>
      <c r="N122" s="40">
        <v>58772</v>
      </c>
      <c r="O122" s="40">
        <v>60437.5</v>
      </c>
      <c r="P122" s="40">
        <v>454781.5</v>
      </c>
      <c r="Q122" s="11">
        <f t="shared" si="3"/>
        <v>15</v>
      </c>
    </row>
    <row r="123" spans="1:17" x14ac:dyDescent="0.25">
      <c r="A123" s="43" t="s">
        <v>208</v>
      </c>
      <c r="B123" s="34">
        <f t="shared" si="2"/>
        <v>2796868.8000000003</v>
      </c>
      <c r="C123" s="40">
        <v>88134</v>
      </c>
      <c r="D123" s="11">
        <v>616037.80000000005</v>
      </c>
      <c r="E123" s="11">
        <v>45181</v>
      </c>
      <c r="F123" s="11">
        <v>487879.7</v>
      </c>
      <c r="G123" s="11">
        <v>41512.1</v>
      </c>
      <c r="H123" s="11">
        <v>392011.6</v>
      </c>
      <c r="I123" s="11">
        <v>9414.9</v>
      </c>
      <c r="J123" s="11">
        <v>157092.70000000001</v>
      </c>
      <c r="K123" s="11">
        <v>72084.3</v>
      </c>
      <c r="L123" s="40">
        <v>43954.1</v>
      </c>
      <c r="M123" s="40">
        <v>269998</v>
      </c>
      <c r="N123" s="40">
        <v>60383.199999999997</v>
      </c>
      <c r="O123" s="40">
        <v>59266</v>
      </c>
      <c r="P123" s="40">
        <v>453919.4</v>
      </c>
      <c r="Q123" s="11">
        <f t="shared" si="3"/>
        <v>15</v>
      </c>
    </row>
    <row r="124" spans="1:17" x14ac:dyDescent="0.25">
      <c r="A124" s="43" t="s">
        <v>209</v>
      </c>
      <c r="B124" s="34">
        <f t="shared" si="2"/>
        <v>2805610.4</v>
      </c>
      <c r="C124" s="40">
        <v>89119</v>
      </c>
      <c r="D124" s="11">
        <v>619843.30000000005</v>
      </c>
      <c r="E124" s="11">
        <v>45562</v>
      </c>
      <c r="F124" s="11">
        <v>488690.2</v>
      </c>
      <c r="G124" s="11">
        <v>40932.199999999997</v>
      </c>
      <c r="H124" s="11">
        <v>394154.5</v>
      </c>
      <c r="I124" s="11">
        <v>9573.2000000000007</v>
      </c>
      <c r="J124" s="11">
        <v>157726.20000000001</v>
      </c>
      <c r="K124" s="11">
        <v>72525.600000000006</v>
      </c>
      <c r="L124" s="40">
        <v>44365.3</v>
      </c>
      <c r="M124" s="40">
        <v>269158</v>
      </c>
      <c r="N124" s="40">
        <v>59924.800000000003</v>
      </c>
      <c r="O124" s="40">
        <v>59470.9</v>
      </c>
      <c r="P124" s="40">
        <v>454565.2</v>
      </c>
      <c r="Q124" s="11">
        <f t="shared" si="3"/>
        <v>15</v>
      </c>
    </row>
    <row r="125" spans="1:17" x14ac:dyDescent="0.25">
      <c r="A125" s="43" t="s">
        <v>210</v>
      </c>
      <c r="B125" s="34">
        <f t="shared" si="2"/>
        <v>2819736.8000000003</v>
      </c>
      <c r="C125" s="40">
        <v>89870.6</v>
      </c>
      <c r="D125" s="11">
        <v>625454.69999999995</v>
      </c>
      <c r="E125" s="11">
        <v>45485</v>
      </c>
      <c r="F125" s="11">
        <v>492011.6</v>
      </c>
      <c r="G125" s="11">
        <v>40739.599999999999</v>
      </c>
      <c r="H125" s="11">
        <v>395593.5</v>
      </c>
      <c r="I125" s="11">
        <v>9752</v>
      </c>
      <c r="J125" s="11">
        <v>158675</v>
      </c>
      <c r="K125" s="11">
        <v>73117.3</v>
      </c>
      <c r="L125" s="40">
        <v>44362.6</v>
      </c>
      <c r="M125" s="40">
        <v>268989</v>
      </c>
      <c r="N125" s="40">
        <v>60022.2</v>
      </c>
      <c r="O125" s="40">
        <v>59524.9</v>
      </c>
      <c r="P125" s="40">
        <v>456138.8</v>
      </c>
      <c r="Q125" s="11">
        <f t="shared" si="3"/>
        <v>15</v>
      </c>
    </row>
    <row r="126" spans="1:17" x14ac:dyDescent="0.25">
      <c r="A126" s="43" t="s">
        <v>211</v>
      </c>
      <c r="B126" s="34">
        <f t="shared" si="2"/>
        <v>2831583.5999999996</v>
      </c>
      <c r="C126" s="40">
        <v>90278.6</v>
      </c>
      <c r="D126" s="11">
        <v>629937.4</v>
      </c>
      <c r="E126" s="11">
        <v>45665</v>
      </c>
      <c r="F126" s="11">
        <v>494088.7</v>
      </c>
      <c r="G126" s="11">
        <v>41559.699999999997</v>
      </c>
      <c r="H126" s="11">
        <v>397219.5</v>
      </c>
      <c r="I126" s="11">
        <v>9888.4</v>
      </c>
      <c r="J126" s="11">
        <v>158375.9</v>
      </c>
      <c r="K126" s="11">
        <v>72692.5</v>
      </c>
      <c r="L126" s="40">
        <v>44785.4</v>
      </c>
      <c r="M126" s="40">
        <v>269801</v>
      </c>
      <c r="N126" s="40">
        <v>59056.7</v>
      </c>
      <c r="O126" s="40">
        <v>60038.9</v>
      </c>
      <c r="P126" s="40">
        <v>458195.9</v>
      </c>
      <c r="Q126" s="11">
        <f t="shared" si="3"/>
        <v>15</v>
      </c>
    </row>
    <row r="127" spans="1:17" x14ac:dyDescent="0.25">
      <c r="A127" s="43" t="s">
        <v>212</v>
      </c>
      <c r="B127" s="34">
        <f t="shared" si="2"/>
        <v>2856985.6</v>
      </c>
      <c r="C127" s="40">
        <v>91198.3</v>
      </c>
      <c r="D127" s="11">
        <v>642902.6</v>
      </c>
      <c r="E127" s="11">
        <v>46969</v>
      </c>
      <c r="F127" s="11">
        <v>496698.2</v>
      </c>
      <c r="G127" s="11">
        <v>41930.800000000003</v>
      </c>
      <c r="H127" s="11">
        <v>399458</v>
      </c>
      <c r="I127" s="11">
        <v>10082.200000000001</v>
      </c>
      <c r="J127" s="11">
        <v>159063.9</v>
      </c>
      <c r="K127" s="11">
        <v>73555.100000000006</v>
      </c>
      <c r="L127" s="40">
        <v>45035.8</v>
      </c>
      <c r="M127" s="40">
        <v>270292</v>
      </c>
      <c r="N127" s="40">
        <v>57219.4</v>
      </c>
      <c r="O127" s="40">
        <v>60449.3</v>
      </c>
      <c r="P127" s="40">
        <v>462131</v>
      </c>
      <c r="Q127" s="11">
        <f t="shared" si="3"/>
        <v>15</v>
      </c>
    </row>
    <row r="128" spans="1:17" x14ac:dyDescent="0.25">
      <c r="A128" s="43" t="s">
        <v>213</v>
      </c>
      <c r="B128" s="34">
        <f t="shared" si="2"/>
        <v>2871523.3</v>
      </c>
      <c r="C128" s="40">
        <v>91613.6</v>
      </c>
      <c r="D128" s="11">
        <v>648256.30000000005</v>
      </c>
      <c r="E128" s="11">
        <v>46768</v>
      </c>
      <c r="F128" s="11">
        <v>499754.9</v>
      </c>
      <c r="G128" s="11">
        <v>42230.400000000001</v>
      </c>
      <c r="H128" s="11">
        <v>401611.8</v>
      </c>
      <c r="I128" s="11">
        <v>10061.9</v>
      </c>
      <c r="J128" s="11">
        <v>159765.9</v>
      </c>
      <c r="K128" s="11">
        <v>74506</v>
      </c>
      <c r="L128" s="40">
        <v>45117.3</v>
      </c>
      <c r="M128" s="40">
        <v>270423</v>
      </c>
      <c r="N128" s="40">
        <v>55203.5</v>
      </c>
      <c r="O128" s="40">
        <v>61407.6</v>
      </c>
      <c r="P128" s="40">
        <v>464803.1</v>
      </c>
      <c r="Q128" s="11">
        <f t="shared" si="3"/>
        <v>15</v>
      </c>
    </row>
    <row r="129" spans="1:17" x14ac:dyDescent="0.25">
      <c r="A129" s="43" t="s">
        <v>214</v>
      </c>
      <c r="B129" s="34">
        <f t="shared" si="2"/>
        <v>2886316.1999999997</v>
      </c>
      <c r="C129" s="40">
        <v>92009.600000000006</v>
      </c>
      <c r="D129" s="11">
        <v>653545.6</v>
      </c>
      <c r="E129" s="11">
        <v>47698</v>
      </c>
      <c r="F129" s="11">
        <v>503136.2</v>
      </c>
      <c r="G129" s="11">
        <v>41988.5</v>
      </c>
      <c r="H129" s="11">
        <v>404498.5</v>
      </c>
      <c r="I129" s="11">
        <v>10134.4</v>
      </c>
      <c r="J129" s="11">
        <v>161600.9</v>
      </c>
      <c r="K129" s="11">
        <v>75064.800000000003</v>
      </c>
      <c r="L129" s="40">
        <v>44991.4</v>
      </c>
      <c r="M129" s="40">
        <v>270419</v>
      </c>
      <c r="N129" s="40">
        <v>54551.199999999997</v>
      </c>
      <c r="O129" s="40">
        <v>61269.5</v>
      </c>
      <c r="P129" s="40">
        <v>465408.6</v>
      </c>
      <c r="Q129" s="11">
        <f t="shared" si="3"/>
        <v>15</v>
      </c>
    </row>
    <row r="130" spans="1:17" x14ac:dyDescent="0.25">
      <c r="A130" s="43" t="s">
        <v>215</v>
      </c>
      <c r="B130" s="34">
        <f t="shared" si="2"/>
        <v>2909017.0999999996</v>
      </c>
      <c r="C130" s="40">
        <v>92595.8</v>
      </c>
      <c r="D130" s="11">
        <v>665026.6</v>
      </c>
      <c r="E130" s="11">
        <v>47984</v>
      </c>
      <c r="F130" s="11">
        <v>508546.3</v>
      </c>
      <c r="G130" s="11">
        <v>43313.9</v>
      </c>
      <c r="H130" s="11">
        <v>405298.1</v>
      </c>
      <c r="I130" s="11">
        <v>10328.299999999999</v>
      </c>
      <c r="J130" s="11">
        <v>162529</v>
      </c>
      <c r="K130" s="11">
        <v>76012.800000000003</v>
      </c>
      <c r="L130" s="40">
        <v>44653.3</v>
      </c>
      <c r="M130" s="40">
        <v>269444</v>
      </c>
      <c r="N130" s="40">
        <v>52984.9</v>
      </c>
      <c r="O130" s="40">
        <v>61402.9</v>
      </c>
      <c r="P130" s="40">
        <v>468897.2</v>
      </c>
      <c r="Q130" s="11">
        <f t="shared" si="3"/>
        <v>15</v>
      </c>
    </row>
    <row r="131" spans="1:17" x14ac:dyDescent="0.25">
      <c r="A131" s="43" t="s">
        <v>216</v>
      </c>
      <c r="B131" s="34">
        <f t="shared" ref="B131:B159" si="4">SUM(C131:P131)</f>
        <v>2910282.6</v>
      </c>
      <c r="C131" s="40">
        <v>92866.8</v>
      </c>
      <c r="D131" s="11">
        <v>666252.1</v>
      </c>
      <c r="E131" s="11">
        <v>47868</v>
      </c>
      <c r="F131" s="11">
        <v>508753.1</v>
      </c>
      <c r="G131" s="11">
        <v>43495</v>
      </c>
      <c r="H131" s="11">
        <v>405734.40000000002</v>
      </c>
      <c r="I131" s="11">
        <v>10236.700000000001</v>
      </c>
      <c r="J131" s="11">
        <v>162378.70000000001</v>
      </c>
      <c r="K131" s="11">
        <v>76320.600000000006</v>
      </c>
      <c r="L131" s="40">
        <v>44449.9</v>
      </c>
      <c r="M131" s="40">
        <v>268153</v>
      </c>
      <c r="N131" s="40">
        <v>52166.2</v>
      </c>
      <c r="O131" s="40">
        <v>62018.400000000001</v>
      </c>
      <c r="P131" s="40">
        <v>469589.7</v>
      </c>
      <c r="Q131" s="11">
        <f t="shared" ref="Q131:Q159" si="5">COUNT(B131:P131)</f>
        <v>15</v>
      </c>
    </row>
    <row r="132" spans="1:17" x14ac:dyDescent="0.25">
      <c r="A132" s="43" t="s">
        <v>217</v>
      </c>
      <c r="B132" s="34">
        <f t="shared" si="4"/>
        <v>2910449.1999999997</v>
      </c>
      <c r="C132" s="40">
        <v>93073.600000000006</v>
      </c>
      <c r="D132" s="11">
        <v>669541.69999999995</v>
      </c>
      <c r="E132" s="11">
        <v>48015</v>
      </c>
      <c r="F132" s="11">
        <v>509755.9</v>
      </c>
      <c r="G132" s="11">
        <v>43550.5</v>
      </c>
      <c r="H132" s="11">
        <v>403383.1</v>
      </c>
      <c r="I132" s="11">
        <v>10309.1</v>
      </c>
      <c r="J132" s="11">
        <v>162363.70000000001</v>
      </c>
      <c r="K132" s="11">
        <v>76077.3</v>
      </c>
      <c r="L132" s="40">
        <v>44118.7</v>
      </c>
      <c r="M132" s="40">
        <v>267063</v>
      </c>
      <c r="N132" s="40">
        <v>51097</v>
      </c>
      <c r="O132" s="40">
        <v>61247</v>
      </c>
      <c r="P132" s="40">
        <v>470853.6</v>
      </c>
      <c r="Q132" s="11">
        <f t="shared" si="5"/>
        <v>15</v>
      </c>
    </row>
    <row r="133" spans="1:17" x14ac:dyDescent="0.25">
      <c r="A133" s="43" t="s">
        <v>218</v>
      </c>
      <c r="B133" s="34">
        <f t="shared" si="4"/>
        <v>2904582.3000000003</v>
      </c>
      <c r="C133" s="40">
        <v>93130.5</v>
      </c>
      <c r="D133" s="11">
        <v>669606.19999999995</v>
      </c>
      <c r="E133" s="11">
        <v>48043</v>
      </c>
      <c r="F133" s="11">
        <v>511038.9</v>
      </c>
      <c r="G133" s="11">
        <v>43517.5</v>
      </c>
      <c r="H133" s="11">
        <v>399847.6</v>
      </c>
      <c r="I133" s="11">
        <v>10314.799999999999</v>
      </c>
      <c r="J133" s="11">
        <v>161375.5</v>
      </c>
      <c r="K133" s="11">
        <v>76361.3</v>
      </c>
      <c r="L133" s="40">
        <v>43420.9</v>
      </c>
      <c r="M133" s="40">
        <v>265479</v>
      </c>
      <c r="N133" s="40">
        <v>49064.4</v>
      </c>
      <c r="O133" s="40">
        <v>61747.6</v>
      </c>
      <c r="P133" s="40">
        <v>471635.1</v>
      </c>
      <c r="Q133" s="11">
        <f t="shared" si="5"/>
        <v>15</v>
      </c>
    </row>
    <row r="134" spans="1:17" x14ac:dyDescent="0.25">
      <c r="A134" s="43" t="s">
        <v>219</v>
      </c>
      <c r="B134" s="34">
        <f t="shared" si="4"/>
        <v>2903569.5</v>
      </c>
      <c r="C134" s="40">
        <v>93295</v>
      </c>
      <c r="D134" s="11">
        <v>671476.8</v>
      </c>
      <c r="E134" s="11">
        <v>48029</v>
      </c>
      <c r="F134" s="11">
        <v>511469.7</v>
      </c>
      <c r="G134" s="11">
        <v>43479.7</v>
      </c>
      <c r="H134" s="11">
        <v>396283.8</v>
      </c>
      <c r="I134" s="11">
        <v>10155.5</v>
      </c>
      <c r="J134" s="11">
        <v>161075.5</v>
      </c>
      <c r="K134" s="11">
        <v>76978.5</v>
      </c>
      <c r="L134" s="40">
        <v>43232.5</v>
      </c>
      <c r="M134" s="40">
        <v>263175</v>
      </c>
      <c r="N134" s="40">
        <v>48523.8</v>
      </c>
      <c r="O134" s="40">
        <v>61704.6</v>
      </c>
      <c r="P134" s="40">
        <v>474690.1</v>
      </c>
      <c r="Q134" s="11">
        <f t="shared" si="5"/>
        <v>15</v>
      </c>
    </row>
    <row r="135" spans="1:17" x14ac:dyDescent="0.25">
      <c r="A135" s="43" t="s">
        <v>220</v>
      </c>
      <c r="B135" s="34">
        <f t="shared" si="4"/>
        <v>2895311.7</v>
      </c>
      <c r="C135" s="40">
        <v>93126.9</v>
      </c>
      <c r="D135" s="11">
        <v>672250.8</v>
      </c>
      <c r="E135" s="11">
        <v>47257</v>
      </c>
      <c r="F135" s="11">
        <v>511098.8</v>
      </c>
      <c r="G135" s="11">
        <v>43756.4</v>
      </c>
      <c r="H135" s="11">
        <v>392596.7</v>
      </c>
      <c r="I135" s="11">
        <v>10287.1</v>
      </c>
      <c r="J135" s="11">
        <v>161146.1</v>
      </c>
      <c r="K135" s="11">
        <v>76640.3</v>
      </c>
      <c r="L135" s="40">
        <v>42639.9</v>
      </c>
      <c r="M135" s="40">
        <v>260671</v>
      </c>
      <c r="N135" s="40">
        <v>47655.1</v>
      </c>
      <c r="O135" s="40">
        <v>61751.1</v>
      </c>
      <c r="P135" s="40">
        <v>474434.5</v>
      </c>
      <c r="Q135" s="11">
        <f t="shared" si="5"/>
        <v>15</v>
      </c>
    </row>
    <row r="136" spans="1:17" x14ac:dyDescent="0.25">
      <c r="A136" s="43" t="s">
        <v>221</v>
      </c>
      <c r="B136" s="34">
        <f t="shared" si="4"/>
        <v>2897431.6000000006</v>
      </c>
      <c r="C136" s="40">
        <v>93109.4</v>
      </c>
      <c r="D136" s="11">
        <v>674185.8</v>
      </c>
      <c r="E136" s="11">
        <v>47085</v>
      </c>
      <c r="F136" s="11">
        <v>511781.8</v>
      </c>
      <c r="G136" s="11">
        <v>43388.1</v>
      </c>
      <c r="H136" s="11">
        <v>390735.9</v>
      </c>
      <c r="I136" s="11">
        <v>10248</v>
      </c>
      <c r="J136" s="11">
        <v>160431.1</v>
      </c>
      <c r="K136" s="11">
        <v>76587.3</v>
      </c>
      <c r="L136" s="40">
        <v>42173.2</v>
      </c>
      <c r="M136" s="40">
        <v>258745</v>
      </c>
      <c r="N136" s="40">
        <v>47067.7</v>
      </c>
      <c r="O136" s="40">
        <v>61809.1</v>
      </c>
      <c r="P136" s="40">
        <v>480084.2</v>
      </c>
      <c r="Q136" s="11">
        <f t="shared" si="5"/>
        <v>15</v>
      </c>
    </row>
    <row r="137" spans="1:17" x14ac:dyDescent="0.25">
      <c r="A137" s="43" t="s">
        <v>222</v>
      </c>
      <c r="B137" s="34">
        <f t="shared" si="4"/>
        <v>2886018.0000000005</v>
      </c>
      <c r="C137" s="40">
        <v>93007.4</v>
      </c>
      <c r="D137" s="11">
        <v>670960.69999999995</v>
      </c>
      <c r="E137" s="11">
        <v>46802</v>
      </c>
      <c r="F137" s="11">
        <v>511534.5</v>
      </c>
      <c r="G137" s="11">
        <v>43588.5</v>
      </c>
      <c r="H137" s="11">
        <v>388598.4</v>
      </c>
      <c r="I137" s="11">
        <v>10349.4</v>
      </c>
      <c r="J137" s="11">
        <v>159306.79999999999</v>
      </c>
      <c r="K137" s="11">
        <v>76441.7</v>
      </c>
      <c r="L137" s="40">
        <v>41481.5</v>
      </c>
      <c r="M137" s="40">
        <v>256217</v>
      </c>
      <c r="N137" s="40">
        <v>47035.199999999997</v>
      </c>
      <c r="O137" s="40">
        <v>61709.2</v>
      </c>
      <c r="P137" s="40">
        <v>478985.7</v>
      </c>
      <c r="Q137" s="11">
        <f t="shared" si="5"/>
        <v>15</v>
      </c>
    </row>
    <row r="138" spans="1:17" x14ac:dyDescent="0.25">
      <c r="A138" s="43" t="s">
        <v>223</v>
      </c>
      <c r="B138" s="34">
        <f t="shared" si="4"/>
        <v>2880953.3</v>
      </c>
      <c r="C138" s="40">
        <v>92694.1</v>
      </c>
      <c r="D138" s="11">
        <v>669058.1</v>
      </c>
      <c r="E138" s="11">
        <v>46761</v>
      </c>
      <c r="F138" s="11">
        <v>511389.6</v>
      </c>
      <c r="G138" s="11">
        <v>42888.1</v>
      </c>
      <c r="H138" s="11">
        <v>384637.3</v>
      </c>
      <c r="I138" s="11">
        <v>10408.200000000001</v>
      </c>
      <c r="J138" s="11">
        <v>159818</v>
      </c>
      <c r="K138" s="11">
        <v>76207.7</v>
      </c>
      <c r="L138" s="40">
        <v>41607.699999999997</v>
      </c>
      <c r="M138" s="40">
        <v>255338</v>
      </c>
      <c r="N138" s="40">
        <v>46005.4</v>
      </c>
      <c r="O138" s="40">
        <v>62057.1</v>
      </c>
      <c r="P138" s="40">
        <v>482083</v>
      </c>
      <c r="Q138" s="11">
        <f t="shared" si="5"/>
        <v>15</v>
      </c>
    </row>
    <row r="139" spans="1:17" x14ac:dyDescent="0.25">
      <c r="A139" s="43" t="s">
        <v>224</v>
      </c>
      <c r="B139" s="34">
        <f t="shared" si="4"/>
        <v>2895633.1000000006</v>
      </c>
      <c r="C139" s="40">
        <v>93210.5</v>
      </c>
      <c r="D139" s="11">
        <v>675250.1</v>
      </c>
      <c r="E139" s="11">
        <v>46953</v>
      </c>
      <c r="F139" s="11">
        <v>514884.9</v>
      </c>
      <c r="G139" s="11">
        <v>44060.7</v>
      </c>
      <c r="H139" s="11">
        <v>384622.7</v>
      </c>
      <c r="I139" s="11">
        <v>10699.3</v>
      </c>
      <c r="J139" s="11">
        <v>159550.79999999999</v>
      </c>
      <c r="K139" s="11">
        <v>76503</v>
      </c>
      <c r="L139" s="40">
        <v>41902.1</v>
      </c>
      <c r="M139" s="40">
        <v>255124</v>
      </c>
      <c r="N139" s="40">
        <v>46042.2</v>
      </c>
      <c r="O139" s="40">
        <v>62103.199999999997</v>
      </c>
      <c r="P139" s="40">
        <v>484726.6</v>
      </c>
      <c r="Q139" s="11">
        <f t="shared" si="5"/>
        <v>15</v>
      </c>
    </row>
    <row r="140" spans="1:17" x14ac:dyDescent="0.25">
      <c r="A140" s="43" t="s">
        <v>225</v>
      </c>
      <c r="B140" s="34">
        <f t="shared" si="4"/>
        <v>2908495.3</v>
      </c>
      <c r="C140" s="40">
        <v>93568.8</v>
      </c>
      <c r="D140" s="11">
        <v>679055.6</v>
      </c>
      <c r="E140" s="11">
        <v>47107</v>
      </c>
      <c r="F140" s="11">
        <v>514778.6</v>
      </c>
      <c r="G140" s="11">
        <v>45022.8</v>
      </c>
      <c r="H140" s="11">
        <v>386132.6</v>
      </c>
      <c r="I140" s="11">
        <v>10830.2</v>
      </c>
      <c r="J140" s="11">
        <v>160521.20000000001</v>
      </c>
      <c r="K140" s="11">
        <v>76863</v>
      </c>
      <c r="L140" s="40">
        <v>41851.599999999999</v>
      </c>
      <c r="M140" s="40">
        <v>254950</v>
      </c>
      <c r="N140" s="40">
        <v>46245.3</v>
      </c>
      <c r="O140" s="40">
        <v>62496.6</v>
      </c>
      <c r="P140" s="40">
        <v>489072</v>
      </c>
      <c r="Q140" s="11">
        <f t="shared" si="5"/>
        <v>15</v>
      </c>
    </row>
    <row r="141" spans="1:17" x14ac:dyDescent="0.25">
      <c r="A141" s="43" t="s">
        <v>226</v>
      </c>
      <c r="B141" s="34">
        <f t="shared" si="4"/>
        <v>2916252.2999999993</v>
      </c>
      <c r="C141" s="40">
        <v>93815</v>
      </c>
      <c r="D141" s="11">
        <v>681571.1</v>
      </c>
      <c r="E141" s="11">
        <v>46917</v>
      </c>
      <c r="F141" s="11">
        <v>516958.1</v>
      </c>
      <c r="G141" s="11">
        <v>44571.5</v>
      </c>
      <c r="H141" s="11">
        <v>385405.1</v>
      </c>
      <c r="I141" s="11">
        <v>10607.1</v>
      </c>
      <c r="J141" s="11">
        <v>161530.5</v>
      </c>
      <c r="K141" s="11">
        <v>76997.600000000006</v>
      </c>
      <c r="L141" s="40">
        <v>42249.9</v>
      </c>
      <c r="M141" s="40">
        <v>255677</v>
      </c>
      <c r="N141" s="40">
        <v>45969.8</v>
      </c>
      <c r="O141" s="40">
        <v>62622.3</v>
      </c>
      <c r="P141" s="40">
        <v>491360.3</v>
      </c>
      <c r="Q141" s="11">
        <f t="shared" si="5"/>
        <v>15</v>
      </c>
    </row>
    <row r="142" spans="1:17" x14ac:dyDescent="0.25">
      <c r="A142" s="43" t="s">
        <v>227</v>
      </c>
      <c r="B142" s="34">
        <f t="shared" si="4"/>
        <v>2931405</v>
      </c>
      <c r="C142" s="40">
        <v>94040.2</v>
      </c>
      <c r="D142" s="11">
        <v>688424.5</v>
      </c>
      <c r="E142" s="11">
        <v>46610</v>
      </c>
      <c r="F142" s="11">
        <v>517373.5</v>
      </c>
      <c r="G142" s="11">
        <v>46400.2</v>
      </c>
      <c r="H142" s="11">
        <v>385867.5</v>
      </c>
      <c r="I142" s="11">
        <v>10969</v>
      </c>
      <c r="J142" s="11">
        <v>161346.6</v>
      </c>
      <c r="K142" s="11">
        <v>77034.600000000006</v>
      </c>
      <c r="L142" s="40">
        <v>42041.5</v>
      </c>
      <c r="M142" s="40">
        <v>256688</v>
      </c>
      <c r="N142" s="40">
        <v>46349.7</v>
      </c>
      <c r="O142" s="40">
        <v>62780.9</v>
      </c>
      <c r="P142" s="40">
        <v>495478.8</v>
      </c>
      <c r="Q142" s="11">
        <f t="shared" si="5"/>
        <v>15</v>
      </c>
    </row>
    <row r="143" spans="1:17" x14ac:dyDescent="0.25">
      <c r="A143" s="43" t="s">
        <v>228</v>
      </c>
      <c r="B143" s="34">
        <f t="shared" si="4"/>
        <v>2939969.7</v>
      </c>
      <c r="C143" s="40">
        <v>94188.1</v>
      </c>
      <c r="D143" s="11">
        <v>688037.5</v>
      </c>
      <c r="E143" s="11">
        <v>46570</v>
      </c>
      <c r="F143" s="11">
        <v>518703.9</v>
      </c>
      <c r="G143" s="11">
        <v>48220.2</v>
      </c>
      <c r="H143" s="11">
        <v>385446.9</v>
      </c>
      <c r="I143" s="11">
        <v>10828.1</v>
      </c>
      <c r="J143" s="11">
        <v>162310.39999999999</v>
      </c>
      <c r="K143" s="11">
        <v>77163.3</v>
      </c>
      <c r="L143" s="40">
        <v>42214.3</v>
      </c>
      <c r="M143" s="40">
        <v>257680</v>
      </c>
      <c r="N143" s="40">
        <v>46269</v>
      </c>
      <c r="O143" s="40">
        <v>62735.4</v>
      </c>
      <c r="P143" s="40">
        <v>499602.6</v>
      </c>
      <c r="Q143" s="11">
        <f t="shared" si="5"/>
        <v>15</v>
      </c>
    </row>
    <row r="144" spans="1:17" x14ac:dyDescent="0.25">
      <c r="A144" s="43" t="s">
        <v>229</v>
      </c>
      <c r="B144" s="34">
        <f t="shared" si="4"/>
        <v>2954123</v>
      </c>
      <c r="C144" s="40">
        <v>94657.600000000006</v>
      </c>
      <c r="D144" s="11">
        <v>690424</v>
      </c>
      <c r="E144" s="11">
        <v>46699</v>
      </c>
      <c r="F144" s="11">
        <v>520906.6</v>
      </c>
      <c r="G144" s="11">
        <v>48542.5</v>
      </c>
      <c r="H144" s="11">
        <v>386278.40000000002</v>
      </c>
      <c r="I144" s="11">
        <v>11150.5</v>
      </c>
      <c r="J144" s="11">
        <v>162731.5</v>
      </c>
      <c r="K144" s="11">
        <v>77279.899999999994</v>
      </c>
      <c r="L144" s="40">
        <v>42290</v>
      </c>
      <c r="M144" s="40">
        <v>259433</v>
      </c>
      <c r="N144" s="40">
        <v>46840.5</v>
      </c>
      <c r="O144" s="40">
        <v>63785.5</v>
      </c>
      <c r="P144" s="40">
        <v>503104</v>
      </c>
      <c r="Q144" s="11">
        <f t="shared" si="5"/>
        <v>15</v>
      </c>
    </row>
    <row r="145" spans="1:17" x14ac:dyDescent="0.25">
      <c r="A145" s="43" t="s">
        <v>230</v>
      </c>
      <c r="B145" s="34">
        <f t="shared" si="4"/>
        <v>2968977.4999999995</v>
      </c>
      <c r="C145" s="40">
        <v>95084.800000000003</v>
      </c>
      <c r="D145" s="11">
        <v>697003.2</v>
      </c>
      <c r="E145" s="11">
        <v>46673</v>
      </c>
      <c r="F145" s="11">
        <v>521484.3</v>
      </c>
      <c r="G145" s="11">
        <v>48830.9</v>
      </c>
      <c r="H145" s="11">
        <v>386151.4</v>
      </c>
      <c r="I145" s="11">
        <v>11429.7</v>
      </c>
      <c r="J145" s="11">
        <v>164207.9</v>
      </c>
      <c r="K145" s="11">
        <v>77471.899999999994</v>
      </c>
      <c r="L145" s="40">
        <v>42562.5</v>
      </c>
      <c r="M145" s="40">
        <v>261379</v>
      </c>
      <c r="N145" s="40">
        <v>46231.9</v>
      </c>
      <c r="O145" s="40">
        <v>64014.3</v>
      </c>
      <c r="P145" s="40">
        <v>506452.7</v>
      </c>
      <c r="Q145" s="11">
        <f t="shared" si="5"/>
        <v>15</v>
      </c>
    </row>
    <row r="146" spans="1:17" x14ac:dyDescent="0.25">
      <c r="A146" s="43" t="s">
        <v>231</v>
      </c>
      <c r="B146" s="34">
        <f t="shared" si="4"/>
        <v>2989262.6000000006</v>
      </c>
      <c r="C146" s="40">
        <v>95500.1</v>
      </c>
      <c r="D146" s="11">
        <v>696116.2</v>
      </c>
      <c r="E146" s="11">
        <v>46286</v>
      </c>
      <c r="F146" s="11">
        <v>523773.9</v>
      </c>
      <c r="G146" s="11">
        <v>59890.1</v>
      </c>
      <c r="H146" s="11">
        <v>386959.3</v>
      </c>
      <c r="I146" s="11">
        <v>11563.3</v>
      </c>
      <c r="J146" s="11">
        <v>165122.1</v>
      </c>
      <c r="K146" s="11">
        <v>77406.5</v>
      </c>
      <c r="L146" s="40">
        <v>42851.9</v>
      </c>
      <c r="M146" s="40">
        <v>264443</v>
      </c>
      <c r="N146" s="40">
        <v>46366.6</v>
      </c>
      <c r="O146" s="40">
        <v>64284</v>
      </c>
      <c r="P146" s="40">
        <v>508699.6</v>
      </c>
      <c r="Q146" s="11">
        <f t="shared" si="5"/>
        <v>15</v>
      </c>
    </row>
    <row r="147" spans="1:17" x14ac:dyDescent="0.25">
      <c r="A147" s="43" t="s">
        <v>232</v>
      </c>
      <c r="B147" s="34">
        <f t="shared" si="4"/>
        <v>3001956.9</v>
      </c>
      <c r="C147" s="40">
        <v>96055.1</v>
      </c>
      <c r="D147" s="11">
        <v>700179.9</v>
      </c>
      <c r="E147" s="11">
        <v>46782</v>
      </c>
      <c r="F147" s="11">
        <v>523649.3</v>
      </c>
      <c r="G147" s="11">
        <v>59406.8</v>
      </c>
      <c r="H147" s="11">
        <v>388499.9</v>
      </c>
      <c r="I147" s="11">
        <v>11480</v>
      </c>
      <c r="J147" s="11">
        <v>165632.20000000001</v>
      </c>
      <c r="K147" s="11">
        <v>77920.399999999994</v>
      </c>
      <c r="L147" s="40">
        <v>43022</v>
      </c>
      <c r="M147" s="40">
        <v>266906</v>
      </c>
      <c r="N147" s="40">
        <v>46463.199999999997</v>
      </c>
      <c r="O147" s="40">
        <v>64365.7</v>
      </c>
      <c r="P147" s="40">
        <v>511594.4</v>
      </c>
      <c r="Q147" s="11">
        <f t="shared" si="5"/>
        <v>15</v>
      </c>
    </row>
    <row r="148" spans="1:17" x14ac:dyDescent="0.25">
      <c r="A148" s="43" t="s">
        <v>233</v>
      </c>
      <c r="B148" s="34">
        <f t="shared" si="4"/>
        <v>3013370.1000000006</v>
      </c>
      <c r="C148" s="40">
        <v>96233.4</v>
      </c>
      <c r="D148" s="11">
        <v>702437.5</v>
      </c>
      <c r="E148" s="11">
        <v>46732</v>
      </c>
      <c r="F148" s="11">
        <v>525513.9</v>
      </c>
      <c r="G148" s="11">
        <v>60261.2</v>
      </c>
      <c r="H148" s="11">
        <v>389582</v>
      </c>
      <c r="I148" s="11">
        <v>11423.5</v>
      </c>
      <c r="J148" s="11">
        <v>166249.29999999999</v>
      </c>
      <c r="K148" s="11">
        <v>78392.800000000003</v>
      </c>
      <c r="L148" s="40">
        <v>43083.1</v>
      </c>
      <c r="M148" s="40">
        <v>269498</v>
      </c>
      <c r="N148" s="40">
        <v>45725.2</v>
      </c>
      <c r="O148" s="40">
        <v>64429.7</v>
      </c>
      <c r="P148" s="40">
        <v>513808.5</v>
      </c>
      <c r="Q148" s="11">
        <f t="shared" si="5"/>
        <v>15</v>
      </c>
    </row>
    <row r="149" spans="1:17" x14ac:dyDescent="0.25">
      <c r="A149" s="43" t="s">
        <v>234</v>
      </c>
      <c r="B149" s="34">
        <f t="shared" si="4"/>
        <v>3028670.3999999994</v>
      </c>
      <c r="C149" s="40">
        <v>96668</v>
      </c>
      <c r="D149" s="11">
        <v>706243.2</v>
      </c>
      <c r="E149" s="11">
        <v>47004</v>
      </c>
      <c r="F149" s="11">
        <v>526888.6</v>
      </c>
      <c r="G149" s="11">
        <v>60451.9</v>
      </c>
      <c r="H149" s="11">
        <v>391069.4</v>
      </c>
      <c r="I149" s="11">
        <v>11654.7</v>
      </c>
      <c r="J149" s="11">
        <v>166345.79999999999</v>
      </c>
      <c r="K149" s="11">
        <v>78628.2</v>
      </c>
      <c r="L149" s="40">
        <v>43232.6</v>
      </c>
      <c r="M149" s="40">
        <v>272063</v>
      </c>
      <c r="N149" s="40">
        <v>46487.7</v>
      </c>
      <c r="O149" s="40">
        <v>64306.400000000001</v>
      </c>
      <c r="P149" s="40">
        <v>517626.9</v>
      </c>
      <c r="Q149" s="11">
        <f t="shared" si="5"/>
        <v>15</v>
      </c>
    </row>
    <row r="150" spans="1:17" x14ac:dyDescent="0.25">
      <c r="A150" s="43" t="s">
        <v>235</v>
      </c>
      <c r="B150" s="34">
        <f t="shared" si="4"/>
        <v>3047675.6</v>
      </c>
      <c r="C150" s="40">
        <v>96849.9</v>
      </c>
      <c r="D150" s="11">
        <v>712693.1</v>
      </c>
      <c r="E150" s="11">
        <v>47412</v>
      </c>
      <c r="F150" s="11">
        <v>530500.80000000005</v>
      </c>
      <c r="G150" s="11">
        <v>61598.8</v>
      </c>
      <c r="H150" s="11">
        <v>392125.3</v>
      </c>
      <c r="I150" s="11">
        <v>11564.9</v>
      </c>
      <c r="J150" s="11">
        <v>167934.1</v>
      </c>
      <c r="K150" s="11">
        <v>79178.600000000006</v>
      </c>
      <c r="L150" s="40">
        <v>43412.6</v>
      </c>
      <c r="M150" s="40">
        <v>273898</v>
      </c>
      <c r="N150" s="40">
        <v>46165.3</v>
      </c>
      <c r="O150" s="40">
        <v>65036.7</v>
      </c>
      <c r="P150" s="40">
        <v>519305.5</v>
      </c>
      <c r="Q150" s="11">
        <f t="shared" si="5"/>
        <v>15</v>
      </c>
    </row>
    <row r="151" spans="1:17" x14ac:dyDescent="0.25">
      <c r="A151" s="43" t="s">
        <v>236</v>
      </c>
      <c r="B151" s="34">
        <f t="shared" si="4"/>
        <v>3055585.2</v>
      </c>
      <c r="C151" s="40">
        <v>97562.9</v>
      </c>
      <c r="D151" s="11">
        <v>715853.8</v>
      </c>
      <c r="E151" s="11">
        <v>47573</v>
      </c>
      <c r="F151" s="11">
        <v>529210.1</v>
      </c>
      <c r="G151" s="11">
        <v>61971.6</v>
      </c>
      <c r="H151" s="11">
        <v>393021.2</v>
      </c>
      <c r="I151" s="11">
        <v>11905</v>
      </c>
      <c r="J151" s="11">
        <v>168254.1</v>
      </c>
      <c r="K151" s="11">
        <v>79314.7</v>
      </c>
      <c r="L151" s="40">
        <v>43583.1</v>
      </c>
      <c r="M151" s="40">
        <v>275758</v>
      </c>
      <c r="N151" s="40">
        <v>46023.4</v>
      </c>
      <c r="O151" s="40">
        <v>65436.5</v>
      </c>
      <c r="P151" s="40">
        <v>520117.8</v>
      </c>
      <c r="Q151" s="11">
        <f t="shared" si="5"/>
        <v>15</v>
      </c>
    </row>
    <row r="152" spans="1:17" x14ac:dyDescent="0.25">
      <c r="A152" s="43" t="s">
        <v>237</v>
      </c>
      <c r="B152" s="34">
        <f t="shared" si="4"/>
        <v>3066604.8</v>
      </c>
      <c r="C152" s="40">
        <v>97745.7</v>
      </c>
      <c r="D152" s="11">
        <v>717079.3</v>
      </c>
      <c r="E152" s="11">
        <v>48101</v>
      </c>
      <c r="F152" s="11">
        <v>530121.19999999995</v>
      </c>
      <c r="G152" s="11">
        <v>61045.8</v>
      </c>
      <c r="H152" s="11">
        <v>394305.2</v>
      </c>
      <c r="I152" s="11">
        <v>11928.1</v>
      </c>
      <c r="J152" s="11">
        <v>170041.9</v>
      </c>
      <c r="K152" s="11">
        <v>79677.600000000006</v>
      </c>
      <c r="L152" s="40">
        <v>44083.1</v>
      </c>
      <c r="M152" s="40">
        <v>277861</v>
      </c>
      <c r="N152" s="40">
        <v>46273.5</v>
      </c>
      <c r="O152" s="40">
        <v>65769.899999999994</v>
      </c>
      <c r="P152" s="40">
        <v>522571.5</v>
      </c>
      <c r="Q152" s="11">
        <f t="shared" si="5"/>
        <v>15</v>
      </c>
    </row>
    <row r="153" spans="1:17" x14ac:dyDescent="0.25">
      <c r="A153" s="43" t="s">
        <v>238</v>
      </c>
      <c r="B153" s="34">
        <f t="shared" si="4"/>
        <v>3089257.4</v>
      </c>
      <c r="C153" s="40">
        <v>98022.3</v>
      </c>
      <c r="D153" s="11">
        <v>719852.9</v>
      </c>
      <c r="E153" s="11">
        <v>48346</v>
      </c>
      <c r="F153" s="11">
        <v>533313.1</v>
      </c>
      <c r="G153" s="11">
        <v>67171.5</v>
      </c>
      <c r="H153" s="11">
        <v>396232.3</v>
      </c>
      <c r="I153" s="11">
        <v>11832.3</v>
      </c>
      <c r="J153" s="11">
        <v>171328.7</v>
      </c>
      <c r="K153" s="11">
        <v>80536.800000000003</v>
      </c>
      <c r="L153" s="40">
        <v>44426.6</v>
      </c>
      <c r="M153" s="40">
        <v>279431</v>
      </c>
      <c r="N153" s="40">
        <v>46119.8</v>
      </c>
      <c r="O153" s="40">
        <v>66198</v>
      </c>
      <c r="P153" s="40">
        <v>526446.1</v>
      </c>
      <c r="Q153" s="11">
        <f t="shared" si="5"/>
        <v>15</v>
      </c>
    </row>
    <row r="154" spans="1:17" x14ac:dyDescent="0.25">
      <c r="A154" s="43" t="s">
        <v>239</v>
      </c>
      <c r="B154" s="34">
        <f t="shared" si="4"/>
        <v>3109867.1</v>
      </c>
      <c r="C154" s="40">
        <v>98663.6</v>
      </c>
      <c r="D154" s="11">
        <v>727834.9</v>
      </c>
      <c r="E154" s="11">
        <v>48842</v>
      </c>
      <c r="F154" s="11">
        <v>537815.1</v>
      </c>
      <c r="G154" s="11">
        <v>63930.8</v>
      </c>
      <c r="H154" s="11">
        <v>398285.1</v>
      </c>
      <c r="I154" s="11">
        <v>11892.5</v>
      </c>
      <c r="J154" s="11">
        <v>172239.3</v>
      </c>
      <c r="K154" s="11">
        <v>81051.5</v>
      </c>
      <c r="L154" s="40">
        <v>44755.5</v>
      </c>
      <c r="M154" s="40">
        <v>281707</v>
      </c>
      <c r="N154" s="40">
        <v>46285.2</v>
      </c>
      <c r="O154" s="40">
        <v>67812.2</v>
      </c>
      <c r="P154" s="40">
        <v>528752.4</v>
      </c>
      <c r="Q154" s="11">
        <f t="shared" si="5"/>
        <v>15</v>
      </c>
    </row>
    <row r="155" spans="1:17" x14ac:dyDescent="0.25">
      <c r="A155" s="43" t="s">
        <v>240</v>
      </c>
      <c r="B155" s="34">
        <f t="shared" si="4"/>
        <v>3127224.7</v>
      </c>
      <c r="C155" s="40">
        <v>99047.7</v>
      </c>
      <c r="D155" s="11">
        <v>731834</v>
      </c>
      <c r="E155" s="11">
        <v>49122</v>
      </c>
      <c r="F155" s="11">
        <v>541241.9</v>
      </c>
      <c r="G155" s="11">
        <v>66227.199999999997</v>
      </c>
      <c r="H155" s="11">
        <v>399649.6</v>
      </c>
      <c r="I155" s="11">
        <v>11912.2</v>
      </c>
      <c r="J155" s="11">
        <v>173726.6</v>
      </c>
      <c r="K155" s="11">
        <v>81459.7</v>
      </c>
      <c r="L155" s="40">
        <v>44926.5</v>
      </c>
      <c r="M155" s="40">
        <v>284169</v>
      </c>
      <c r="N155" s="40">
        <v>46724.4</v>
      </c>
      <c r="O155" s="40">
        <v>67056.2</v>
      </c>
      <c r="P155" s="40">
        <v>530127.69999999995</v>
      </c>
      <c r="Q155" s="11">
        <f t="shared" si="5"/>
        <v>15</v>
      </c>
    </row>
    <row r="156" spans="1:17" x14ac:dyDescent="0.25">
      <c r="A156" s="43" t="s">
        <v>241</v>
      </c>
      <c r="B156" s="34">
        <f t="shared" si="4"/>
        <v>3144822.4</v>
      </c>
      <c r="C156" s="40">
        <v>99199.3</v>
      </c>
      <c r="D156" s="11">
        <v>736091.2</v>
      </c>
      <c r="E156" s="11">
        <v>49224</v>
      </c>
      <c r="F156" s="11">
        <v>544483.1</v>
      </c>
      <c r="G156" s="11">
        <v>68999.5</v>
      </c>
      <c r="H156" s="11">
        <v>401136.4</v>
      </c>
      <c r="I156" s="11">
        <v>11993.1</v>
      </c>
      <c r="J156" s="11">
        <v>175060.2</v>
      </c>
      <c r="K156" s="11">
        <v>82043</v>
      </c>
      <c r="L156" s="40">
        <v>45183.7</v>
      </c>
      <c r="M156" s="40">
        <v>285986</v>
      </c>
      <c r="N156" s="40">
        <v>46956.9</v>
      </c>
      <c r="O156" s="40">
        <v>66479.399999999994</v>
      </c>
      <c r="P156" s="40">
        <v>531986.6</v>
      </c>
      <c r="Q156" s="11">
        <f t="shared" si="5"/>
        <v>15</v>
      </c>
    </row>
    <row r="157" spans="1:17" x14ac:dyDescent="0.25">
      <c r="A157" s="43" t="s">
        <v>242</v>
      </c>
      <c r="B157" s="34">
        <f t="shared" si="4"/>
        <v>3164253.0999999996</v>
      </c>
      <c r="C157" s="40">
        <v>99877.4</v>
      </c>
      <c r="D157" s="11">
        <v>740025.7</v>
      </c>
      <c r="E157" s="11">
        <v>49599</v>
      </c>
      <c r="F157" s="11">
        <v>548307.9</v>
      </c>
      <c r="G157" s="11">
        <v>70770.3</v>
      </c>
      <c r="H157" s="11">
        <v>402428.5</v>
      </c>
      <c r="I157" s="11">
        <v>12164.7</v>
      </c>
      <c r="J157" s="11">
        <v>176597.4</v>
      </c>
      <c r="K157" s="11">
        <v>82819.600000000006</v>
      </c>
      <c r="L157" s="40">
        <v>45545.3</v>
      </c>
      <c r="M157" s="40">
        <v>288064</v>
      </c>
      <c r="N157" s="40">
        <v>47047.3</v>
      </c>
      <c r="O157" s="40">
        <v>67068.3</v>
      </c>
      <c r="P157" s="40">
        <v>533937.69999999995</v>
      </c>
      <c r="Q157" s="11">
        <f t="shared" si="5"/>
        <v>15</v>
      </c>
    </row>
    <row r="158" spans="1:17" x14ac:dyDescent="0.25">
      <c r="A158" s="43" t="s">
        <v>243</v>
      </c>
      <c r="B158" s="34">
        <f t="shared" si="4"/>
        <v>3174446.7</v>
      </c>
      <c r="C158" s="40">
        <v>100153.9</v>
      </c>
      <c r="D158" s="11">
        <v>742734.8</v>
      </c>
      <c r="E158" s="11">
        <v>50174</v>
      </c>
      <c r="F158" s="11">
        <v>549280.80000000005</v>
      </c>
      <c r="G158" s="11">
        <v>70470.399999999994</v>
      </c>
      <c r="H158" s="11">
        <v>403624.8</v>
      </c>
      <c r="I158" s="11">
        <v>12278.5</v>
      </c>
      <c r="J158" s="11">
        <v>177523.9</v>
      </c>
      <c r="K158" s="11">
        <v>83602.2</v>
      </c>
      <c r="L158" s="40">
        <v>45729.4</v>
      </c>
      <c r="M158" s="40">
        <v>289665</v>
      </c>
      <c r="N158" s="40">
        <v>47453.2</v>
      </c>
      <c r="O158" s="40">
        <v>67324</v>
      </c>
      <c r="P158" s="40">
        <v>534431.80000000005</v>
      </c>
      <c r="Q158" s="11">
        <f t="shared" si="5"/>
        <v>15</v>
      </c>
    </row>
    <row r="159" spans="1:17" x14ac:dyDescent="0.25">
      <c r="A159" s="43" t="s">
        <v>244</v>
      </c>
      <c r="B159" s="34">
        <f t="shared" si="4"/>
        <v>3187653.3</v>
      </c>
      <c r="C159" s="40">
        <v>100482.8</v>
      </c>
      <c r="D159" s="11">
        <v>746088.9</v>
      </c>
      <c r="E159" s="11">
        <v>50344</v>
      </c>
      <c r="F159" s="11">
        <v>550206.30000000005</v>
      </c>
      <c r="G159" s="11">
        <v>72265.899999999994</v>
      </c>
      <c r="H159" s="11">
        <v>404423.1</v>
      </c>
      <c r="I159" s="11">
        <v>12280.9</v>
      </c>
      <c r="J159" s="11">
        <v>178797.4</v>
      </c>
      <c r="K159" s="11">
        <v>83835.100000000006</v>
      </c>
      <c r="L159" s="40">
        <v>46003.5</v>
      </c>
      <c r="M159" s="40">
        <v>291296</v>
      </c>
      <c r="N159" s="40">
        <v>47558.8</v>
      </c>
      <c r="O159" s="40">
        <v>67486.2</v>
      </c>
      <c r="P159" s="40">
        <v>536584.4</v>
      </c>
      <c r="Q159" s="11">
        <f t="shared" si="5"/>
        <v>15</v>
      </c>
    </row>
    <row r="162" spans="2:2" x14ac:dyDescent="0.25">
      <c r="B162" s="33"/>
    </row>
    <row r="163" spans="2:2" x14ac:dyDescent="0.25">
      <c r="B163" s="33"/>
    </row>
    <row r="164" spans="2:2" x14ac:dyDescent="0.25">
      <c r="B164" s="33"/>
    </row>
    <row r="165" spans="2:2" x14ac:dyDescent="0.25">
      <c r="B165" s="33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="50" zoomScaleNormal="50" workbookViewId="0"/>
  </sheetViews>
  <sheetFormatPr baseColWidth="10" defaultRowHeight="15" x14ac:dyDescent="0.25"/>
  <cols>
    <col min="1" max="1" width="13.85546875" bestFit="1" customWidth="1"/>
    <col min="2" max="2" width="15.42578125" customWidth="1"/>
    <col min="3" max="3" width="12.5703125" customWidth="1"/>
    <col min="15" max="15" width="14.85546875" customWidth="1"/>
    <col min="16" max="16" width="12.7109375" customWidth="1"/>
    <col min="20" max="20" width="18.140625" customWidth="1"/>
    <col min="21" max="21" width="14" customWidth="1"/>
  </cols>
  <sheetData>
    <row r="1" spans="1:21" x14ac:dyDescent="0.25">
      <c r="A1" t="s">
        <v>254</v>
      </c>
    </row>
    <row r="2" spans="1:21" ht="30.75" customHeight="1" x14ac:dyDescent="0.25">
      <c r="B2" s="58" t="s">
        <v>263</v>
      </c>
      <c r="C2" s="13" t="s">
        <v>260</v>
      </c>
      <c r="D2" t="s">
        <v>258</v>
      </c>
      <c r="N2" t="s">
        <v>250</v>
      </c>
      <c r="O2" s="58" t="s">
        <v>264</v>
      </c>
      <c r="P2" s="13" t="s">
        <v>260</v>
      </c>
      <c r="Q2" t="s">
        <v>258</v>
      </c>
      <c r="S2" t="s">
        <v>250</v>
      </c>
      <c r="T2" s="58" t="s">
        <v>273</v>
      </c>
      <c r="U2" s="13" t="s">
        <v>260</v>
      </c>
    </row>
    <row r="3" spans="1:21" x14ac:dyDescent="0.25">
      <c r="A3" s="53">
        <v>34700</v>
      </c>
      <c r="B3" s="60">
        <v>9.0909100000000007E-2</v>
      </c>
      <c r="C3" s="55"/>
      <c r="D3" s="55">
        <f t="shared" ref="D3:D10" si="0">AVERAGE($B$3:$B$9)</f>
        <v>0.26808907142857141</v>
      </c>
      <c r="N3" s="53">
        <v>34700</v>
      </c>
      <c r="O3" s="55"/>
      <c r="S3" s="53">
        <v>34700</v>
      </c>
      <c r="T3" s="60">
        <v>0</v>
      </c>
    </row>
    <row r="4" spans="1:21" x14ac:dyDescent="0.25">
      <c r="A4" s="53">
        <v>34790</v>
      </c>
      <c r="B4" s="60">
        <v>0.18181820000000001</v>
      </c>
      <c r="C4" s="55"/>
      <c r="D4" s="55">
        <f t="shared" si="0"/>
        <v>0.26808907142857141</v>
      </c>
      <c r="N4" s="53">
        <v>34790</v>
      </c>
      <c r="O4" s="60">
        <v>0.81818179999999996</v>
      </c>
      <c r="P4" s="55"/>
      <c r="Q4" s="55">
        <f>AVERAGE($O$3:$O$10)</f>
        <v>0.62059367142857147</v>
      </c>
      <c r="S4" s="53">
        <v>34790</v>
      </c>
      <c r="T4" s="60">
        <v>9.0909100000000007E-2</v>
      </c>
    </row>
    <row r="5" spans="1:21" x14ac:dyDescent="0.25">
      <c r="A5" s="53">
        <v>34881</v>
      </c>
      <c r="B5" s="60">
        <v>0.36363640000000003</v>
      </c>
      <c r="C5" s="55"/>
      <c r="D5" s="55">
        <f t="shared" si="0"/>
        <v>0.26808907142857141</v>
      </c>
      <c r="N5" s="53">
        <v>34881</v>
      </c>
      <c r="O5" s="60">
        <v>0.72727269999999999</v>
      </c>
      <c r="P5" s="55"/>
      <c r="Q5" s="55">
        <f t="shared" ref="Q5:Q10" si="1">AVERAGE($O$3:$O$10)</f>
        <v>0.62059367142857147</v>
      </c>
      <c r="S5" s="53">
        <v>34881</v>
      </c>
      <c r="T5" s="60">
        <v>0.27272730000000001</v>
      </c>
    </row>
    <row r="6" spans="1:21" x14ac:dyDescent="0.25">
      <c r="A6" s="53">
        <v>34973</v>
      </c>
      <c r="B6" s="60">
        <v>0.45454549999999999</v>
      </c>
      <c r="C6" s="55"/>
      <c r="D6" s="55">
        <f t="shared" si="0"/>
        <v>0.26808907142857141</v>
      </c>
      <c r="N6" s="53">
        <v>34973</v>
      </c>
      <c r="O6" s="60">
        <v>0.72727269999999999</v>
      </c>
      <c r="P6" s="55"/>
      <c r="Q6" s="55">
        <f t="shared" si="1"/>
        <v>0.62059367142857147</v>
      </c>
      <c r="S6" s="53">
        <v>34973</v>
      </c>
      <c r="T6" s="60">
        <v>0.27272730000000001</v>
      </c>
    </row>
    <row r="7" spans="1:21" x14ac:dyDescent="0.25">
      <c r="A7" s="53">
        <v>35065</v>
      </c>
      <c r="B7" s="60">
        <v>0.35714289999999999</v>
      </c>
      <c r="C7" s="55"/>
      <c r="D7" s="55">
        <f t="shared" si="0"/>
        <v>0.26808907142857141</v>
      </c>
      <c r="N7" s="53">
        <v>35065</v>
      </c>
      <c r="O7" s="60">
        <v>0.2142857</v>
      </c>
      <c r="P7" s="55"/>
      <c r="Q7" s="55">
        <f t="shared" si="1"/>
        <v>0.62059367142857147</v>
      </c>
      <c r="S7" s="53">
        <v>35065</v>
      </c>
      <c r="T7" s="60">
        <v>7.1428599999999995E-2</v>
      </c>
    </row>
    <row r="8" spans="1:21" x14ac:dyDescent="0.25">
      <c r="A8" s="53">
        <v>35156</v>
      </c>
      <c r="B8" s="60">
        <v>0.2142857</v>
      </c>
      <c r="C8" s="55"/>
      <c r="D8" s="55">
        <f t="shared" si="0"/>
        <v>0.26808907142857141</v>
      </c>
      <c r="N8" s="53">
        <v>35156</v>
      </c>
      <c r="O8" s="60">
        <v>0.57142859999999995</v>
      </c>
      <c r="P8" s="55"/>
      <c r="Q8" s="55">
        <f t="shared" si="1"/>
        <v>0.62059367142857147</v>
      </c>
      <c r="S8" s="53">
        <v>35156</v>
      </c>
      <c r="T8" s="60">
        <v>7.1428599999999995E-2</v>
      </c>
    </row>
    <row r="9" spans="1:21" x14ac:dyDescent="0.25">
      <c r="A9" s="53">
        <v>35247</v>
      </c>
      <c r="B9" s="60">
        <v>0.2142857</v>
      </c>
      <c r="C9" s="55"/>
      <c r="D9" s="55">
        <f t="shared" si="0"/>
        <v>0.26808907142857141</v>
      </c>
      <c r="N9" s="53">
        <v>35247</v>
      </c>
      <c r="O9" s="60">
        <v>0.64285709999999996</v>
      </c>
      <c r="P9" s="55"/>
      <c r="Q9" s="55">
        <f t="shared" si="1"/>
        <v>0.62059367142857147</v>
      </c>
      <c r="S9" s="53">
        <v>35247</v>
      </c>
      <c r="T9" s="60">
        <v>0.14285709999999999</v>
      </c>
    </row>
    <row r="10" spans="1:21" x14ac:dyDescent="0.25">
      <c r="A10" s="53">
        <v>35339</v>
      </c>
      <c r="B10" s="60">
        <v>7.1428599999999995E-2</v>
      </c>
      <c r="C10" s="55">
        <f>AVERAGE(B3:B9)</f>
        <v>0.26808907142857141</v>
      </c>
      <c r="D10" s="55">
        <f t="shared" si="0"/>
        <v>0.26808907142857141</v>
      </c>
      <c r="N10" s="53">
        <v>35339</v>
      </c>
      <c r="O10" s="60">
        <v>0.64285709999999996</v>
      </c>
      <c r="P10" s="55">
        <f>AVERAGE(O3:O9)</f>
        <v>0.61688310000000002</v>
      </c>
      <c r="Q10" s="55">
        <f t="shared" si="1"/>
        <v>0.62059367142857147</v>
      </c>
      <c r="S10" s="53">
        <v>35339</v>
      </c>
      <c r="T10" s="60">
        <v>0</v>
      </c>
      <c r="U10" s="55">
        <f>AVERAGE(T3:T9)</f>
        <v>0.13172542857142855</v>
      </c>
    </row>
    <row r="11" spans="1:21" x14ac:dyDescent="0.25">
      <c r="A11" s="53">
        <v>35431</v>
      </c>
      <c r="B11" s="60">
        <v>0.14285709999999999</v>
      </c>
      <c r="C11" s="55">
        <f t="shared" ref="C11:C18" si="2">AVERAGE(B3:B10)</f>
        <v>0.24350651249999999</v>
      </c>
      <c r="D11" s="55">
        <f t="shared" ref="D11:D18" si="3">AVERAGE($B$10:$B$17)</f>
        <v>0.336309525</v>
      </c>
      <c r="N11" s="53">
        <v>35431</v>
      </c>
      <c r="O11" s="60">
        <v>0.5</v>
      </c>
      <c r="P11" s="55">
        <f t="shared" ref="P11:P18" si="4">AVERAGE(O3:O10)</f>
        <v>0.62059367142857147</v>
      </c>
      <c r="Q11" s="55">
        <f t="shared" ref="Q11:Q18" si="5">AVERAGE($O$10:$O$17)</f>
        <v>0.45059526250000004</v>
      </c>
      <c r="S11" s="53">
        <v>35431</v>
      </c>
      <c r="T11" s="60">
        <v>0</v>
      </c>
      <c r="U11" s="55">
        <f t="shared" ref="U11:U18" si="6">AVERAGE(T4:T10)</f>
        <v>0.13172542857142855</v>
      </c>
    </row>
    <row r="12" spans="1:21" x14ac:dyDescent="0.25">
      <c r="A12" s="53">
        <v>35521</v>
      </c>
      <c r="B12" s="60">
        <v>0.35714289999999999</v>
      </c>
      <c r="C12" s="55">
        <f t="shared" si="2"/>
        <v>0.25000001249999998</v>
      </c>
      <c r="D12" s="55">
        <f t="shared" si="3"/>
        <v>0.336309525</v>
      </c>
      <c r="N12" s="53">
        <v>35521</v>
      </c>
      <c r="O12" s="60">
        <v>0.28571429999999998</v>
      </c>
      <c r="P12" s="55">
        <f t="shared" si="4"/>
        <v>0.60551946249999999</v>
      </c>
      <c r="Q12" s="55">
        <f t="shared" si="5"/>
        <v>0.45059526250000004</v>
      </c>
      <c r="S12" s="53">
        <v>35521</v>
      </c>
      <c r="T12" s="60">
        <v>0</v>
      </c>
      <c r="U12" s="55">
        <f t="shared" si="6"/>
        <v>0.11873841428571427</v>
      </c>
    </row>
    <row r="13" spans="1:21" x14ac:dyDescent="0.25">
      <c r="A13" s="53">
        <v>35612</v>
      </c>
      <c r="B13" s="60">
        <v>0.42857139999999999</v>
      </c>
      <c r="C13" s="55">
        <f t="shared" si="2"/>
        <v>0.27191560000000004</v>
      </c>
      <c r="D13" s="55">
        <f t="shared" si="3"/>
        <v>0.336309525</v>
      </c>
      <c r="N13" s="53">
        <v>35612</v>
      </c>
      <c r="O13" s="60">
        <v>0.28571429999999998</v>
      </c>
      <c r="P13" s="55">
        <f t="shared" si="4"/>
        <v>0.53896102500000009</v>
      </c>
      <c r="Q13" s="55">
        <f t="shared" si="5"/>
        <v>0.45059526250000004</v>
      </c>
      <c r="S13" s="53">
        <v>35612</v>
      </c>
      <c r="T13" s="60">
        <v>7.1428599999999995E-2</v>
      </c>
      <c r="U13" s="55">
        <f t="shared" si="6"/>
        <v>7.9777371428571428E-2</v>
      </c>
    </row>
    <row r="14" spans="1:21" x14ac:dyDescent="0.25">
      <c r="A14" s="53">
        <v>35704</v>
      </c>
      <c r="B14" s="60">
        <v>0.35714289999999999</v>
      </c>
      <c r="C14" s="55">
        <f t="shared" si="2"/>
        <v>0.280032475</v>
      </c>
      <c r="D14" s="55">
        <f t="shared" si="3"/>
        <v>0.336309525</v>
      </c>
      <c r="N14" s="53">
        <v>35704</v>
      </c>
      <c r="O14" s="60">
        <v>0.35714289999999999</v>
      </c>
      <c r="P14" s="55">
        <f t="shared" si="4"/>
        <v>0.48376622499999999</v>
      </c>
      <c r="Q14" s="55">
        <f t="shared" si="5"/>
        <v>0.45059526250000004</v>
      </c>
      <c r="S14" s="53">
        <v>35704</v>
      </c>
      <c r="T14" s="60">
        <v>0.2142857</v>
      </c>
      <c r="U14" s="55">
        <f t="shared" si="6"/>
        <v>5.1020414285714286E-2</v>
      </c>
    </row>
    <row r="15" spans="1:21" x14ac:dyDescent="0.25">
      <c r="A15" s="53">
        <v>35796</v>
      </c>
      <c r="B15" s="60">
        <v>0.73333329999999997</v>
      </c>
      <c r="C15" s="55">
        <f t="shared" si="2"/>
        <v>0.26785714999999999</v>
      </c>
      <c r="D15" s="55">
        <f t="shared" si="3"/>
        <v>0.336309525</v>
      </c>
      <c r="N15" s="53">
        <v>35796</v>
      </c>
      <c r="O15" s="60">
        <v>0.53333339999999996</v>
      </c>
      <c r="P15" s="55">
        <f t="shared" si="4"/>
        <v>0.4375</v>
      </c>
      <c r="Q15" s="55">
        <f t="shared" si="5"/>
        <v>0.45059526250000004</v>
      </c>
      <c r="S15" s="53">
        <v>35796</v>
      </c>
      <c r="T15" s="60">
        <v>0.4</v>
      </c>
      <c r="U15" s="55">
        <f t="shared" si="6"/>
        <v>7.1428571428571425E-2</v>
      </c>
    </row>
    <row r="16" spans="1:21" x14ac:dyDescent="0.25">
      <c r="A16" s="53">
        <v>35886</v>
      </c>
      <c r="B16" s="60">
        <v>0.26666669999999998</v>
      </c>
      <c r="C16" s="55">
        <f t="shared" si="2"/>
        <v>0.31488094999999999</v>
      </c>
      <c r="D16" s="55">
        <f t="shared" si="3"/>
        <v>0.336309525</v>
      </c>
      <c r="N16" s="53">
        <v>35886</v>
      </c>
      <c r="O16" s="60">
        <v>0.46666669999999999</v>
      </c>
      <c r="P16" s="55">
        <f t="shared" si="4"/>
        <v>0.47738096250000001</v>
      </c>
      <c r="Q16" s="55">
        <f t="shared" si="5"/>
        <v>0.45059526250000004</v>
      </c>
      <c r="S16" s="53">
        <v>35886</v>
      </c>
      <c r="T16" s="60">
        <v>0.13333329999999999</v>
      </c>
      <c r="U16" s="55">
        <f t="shared" si="6"/>
        <v>0.11836734285714286</v>
      </c>
    </row>
    <row r="17" spans="1:21" x14ac:dyDescent="0.25">
      <c r="A17" s="53">
        <v>35977</v>
      </c>
      <c r="B17" s="60">
        <v>0.3333333</v>
      </c>
      <c r="C17" s="55">
        <f t="shared" si="2"/>
        <v>0.32142857499999999</v>
      </c>
      <c r="D17" s="55">
        <f t="shared" si="3"/>
        <v>0.336309525</v>
      </c>
      <c r="N17" s="53">
        <v>35977</v>
      </c>
      <c r="O17" s="60">
        <v>0.53333339999999996</v>
      </c>
      <c r="P17" s="55">
        <f t="shared" si="4"/>
        <v>0.46428572499999998</v>
      </c>
      <c r="Q17" s="55">
        <f t="shared" si="5"/>
        <v>0.45059526250000004</v>
      </c>
      <c r="S17" s="53">
        <v>35977</v>
      </c>
      <c r="T17" s="60">
        <v>0.26666669999999998</v>
      </c>
      <c r="U17" s="55">
        <f t="shared" si="6"/>
        <v>0.11700679999999999</v>
      </c>
    </row>
    <row r="18" spans="1:21" x14ac:dyDescent="0.25">
      <c r="A18" s="53">
        <v>36069</v>
      </c>
      <c r="B18" s="60">
        <v>0.6</v>
      </c>
      <c r="C18" s="55">
        <f t="shared" si="2"/>
        <v>0.336309525</v>
      </c>
      <c r="D18" s="55">
        <f t="shared" si="3"/>
        <v>0.336309525</v>
      </c>
      <c r="N18" s="53">
        <v>36069</v>
      </c>
      <c r="O18" s="60">
        <v>0.73333329999999997</v>
      </c>
      <c r="P18" s="55">
        <f t="shared" si="4"/>
        <v>0.45059526250000004</v>
      </c>
      <c r="Q18" s="55">
        <f t="shared" si="5"/>
        <v>0.45059526250000004</v>
      </c>
      <c r="S18" s="53">
        <v>36069</v>
      </c>
      <c r="T18" s="60">
        <v>0.53333339999999996</v>
      </c>
      <c r="U18" s="55">
        <f t="shared" si="6"/>
        <v>0.15510204285714285</v>
      </c>
    </row>
    <row r="19" spans="1:21" x14ac:dyDescent="0.25">
      <c r="C19" s="99" t="s">
        <v>257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21" x14ac:dyDescent="0.25"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21" x14ac:dyDescent="0.25">
      <c r="A21" s="60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21" x14ac:dyDescent="0.25">
      <c r="A22" s="60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O22" s="60"/>
      <c r="T22" s="60"/>
    </row>
    <row r="23" spans="1:21" x14ac:dyDescent="0.25">
      <c r="A23" s="60"/>
      <c r="O23" s="60"/>
      <c r="T23" s="60"/>
    </row>
    <row r="24" spans="1:21" x14ac:dyDescent="0.25">
      <c r="A24" s="60"/>
      <c r="O24" s="60"/>
      <c r="T24" s="60"/>
    </row>
    <row r="25" spans="1:21" x14ac:dyDescent="0.25">
      <c r="A25" s="60"/>
      <c r="O25" s="60"/>
      <c r="T25" s="60"/>
    </row>
    <row r="26" spans="1:21" x14ac:dyDescent="0.25">
      <c r="A26" s="60"/>
      <c r="O26" s="60"/>
      <c r="T26" s="60"/>
    </row>
    <row r="27" spans="1:21" x14ac:dyDescent="0.25">
      <c r="A27" s="60"/>
      <c r="O27" s="60"/>
      <c r="T27" s="60"/>
    </row>
    <row r="28" spans="1:21" x14ac:dyDescent="0.25">
      <c r="A28" s="60"/>
      <c r="O28" s="60"/>
      <c r="T28" s="60"/>
    </row>
    <row r="29" spans="1:21" x14ac:dyDescent="0.25">
      <c r="A29" s="60"/>
      <c r="O29" s="60"/>
      <c r="T29" s="60"/>
    </row>
    <row r="30" spans="1:21" x14ac:dyDescent="0.25">
      <c r="A30" s="60"/>
      <c r="O30" s="60"/>
      <c r="T30" s="60"/>
    </row>
    <row r="31" spans="1:21" x14ac:dyDescent="0.25">
      <c r="A31" s="60"/>
      <c r="O31" s="60"/>
      <c r="T31" s="60"/>
    </row>
    <row r="32" spans="1:21" x14ac:dyDescent="0.25">
      <c r="A32" s="60"/>
      <c r="O32" s="60"/>
      <c r="T32" s="60"/>
    </row>
    <row r="33" spans="1:20" x14ac:dyDescent="0.25">
      <c r="A33" s="60"/>
      <c r="O33" s="60"/>
      <c r="T33" s="60"/>
    </row>
    <row r="34" spans="1:20" x14ac:dyDescent="0.25">
      <c r="A34" s="60"/>
      <c r="O34" s="60"/>
      <c r="T34" s="60"/>
    </row>
    <row r="35" spans="1:20" x14ac:dyDescent="0.25">
      <c r="A35" s="60"/>
      <c r="O35" s="60"/>
      <c r="T35" s="60"/>
    </row>
    <row r="36" spans="1:20" x14ac:dyDescent="0.25">
      <c r="A36" s="60"/>
      <c r="O36" s="60"/>
      <c r="T36" s="60"/>
    </row>
    <row r="37" spans="1:20" x14ac:dyDescent="0.25">
      <c r="T37" s="60"/>
    </row>
    <row r="39" spans="1:20" x14ac:dyDescent="0.25">
      <c r="C39" s="99" t="s">
        <v>256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20" x14ac:dyDescent="0.25"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20" x14ac:dyDescent="0.25"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20" x14ac:dyDescent="0.25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59" spans="3:13" x14ac:dyDescent="0.25">
      <c r="C59" s="99" t="s">
        <v>274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3:13" x14ac:dyDescent="0.25"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3:13" x14ac:dyDescent="0.25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3:13" x14ac:dyDescent="0.25"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</sheetData>
  <mergeCells count="3">
    <mergeCell ref="C39:M42"/>
    <mergeCell ref="C19:M22"/>
    <mergeCell ref="C59:M62"/>
  </mergeCells>
  <pageMargins left="0.7" right="0.7" top="0.78740157499999996" bottom="0.78740157499999996" header="0.3" footer="0.3"/>
  <ignoredErrors>
    <ignoredError sqref="P10:P18 C10:C18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zoomScale="50" zoomScaleNormal="50" workbookViewId="0"/>
  </sheetViews>
  <sheetFormatPr baseColWidth="10" defaultRowHeight="15" x14ac:dyDescent="0.25"/>
  <sheetData>
    <row r="1" spans="1:28" x14ac:dyDescent="0.25">
      <c r="A1" t="s">
        <v>391</v>
      </c>
      <c r="B1" t="s">
        <v>393</v>
      </c>
      <c r="Q1" t="s">
        <v>394</v>
      </c>
      <c r="R1" t="s">
        <v>393</v>
      </c>
      <c r="V1" t="s">
        <v>387</v>
      </c>
      <c r="W1" t="s">
        <v>392</v>
      </c>
      <c r="Z1" t="s">
        <v>394</v>
      </c>
      <c r="AA1" t="s">
        <v>392</v>
      </c>
    </row>
    <row r="2" spans="1:28" x14ac:dyDescent="0.25">
      <c r="A2" s="53">
        <v>34700</v>
      </c>
      <c r="B2">
        <v>5.1450000000000003E-3</v>
      </c>
      <c r="Q2" s="53">
        <v>34700</v>
      </c>
      <c r="R2" s="72">
        <v>2.779E-5</v>
      </c>
      <c r="V2" s="53">
        <v>34700</v>
      </c>
      <c r="W2">
        <v>7.5180000000000004E-3</v>
      </c>
      <c r="Z2" s="53">
        <v>34700</v>
      </c>
      <c r="AA2">
        <v>9.3610000000000004E-4</v>
      </c>
    </row>
    <row r="3" spans="1:28" x14ac:dyDescent="0.25">
      <c r="A3" s="53">
        <v>34790</v>
      </c>
      <c r="B3">
        <v>5.0629999999999998E-3</v>
      </c>
      <c r="Q3" s="53">
        <v>34790</v>
      </c>
      <c r="R3" s="72">
        <v>3.0110000000000001E-5</v>
      </c>
      <c r="V3" s="53">
        <v>34790</v>
      </c>
      <c r="W3">
        <v>7.3400000000000002E-3</v>
      </c>
      <c r="Z3" s="53">
        <v>34790</v>
      </c>
      <c r="AA3">
        <v>8.9470000000000001E-4</v>
      </c>
    </row>
    <row r="4" spans="1:28" x14ac:dyDescent="0.25">
      <c r="A4" s="53">
        <v>34881</v>
      </c>
      <c r="B4">
        <v>4.8310000000000002E-3</v>
      </c>
      <c r="Q4" s="53">
        <v>34881</v>
      </c>
      <c r="R4" s="72">
        <v>3.082E-5</v>
      </c>
      <c r="V4" s="53">
        <v>34881</v>
      </c>
      <c r="W4">
        <v>6.5760000000000002E-3</v>
      </c>
      <c r="Z4" s="53">
        <v>34881</v>
      </c>
      <c r="AA4">
        <v>8.3469999999999996E-4</v>
      </c>
    </row>
    <row r="5" spans="1:28" x14ac:dyDescent="0.25">
      <c r="A5" s="53">
        <v>34973</v>
      </c>
      <c r="B5">
        <v>5.0850000000000001E-3</v>
      </c>
      <c r="Q5" s="53">
        <v>34973</v>
      </c>
      <c r="R5" s="72">
        <v>2.972E-5</v>
      </c>
      <c r="V5" s="53">
        <v>34973</v>
      </c>
      <c r="W5">
        <v>6.718E-3</v>
      </c>
      <c r="Z5" s="53">
        <v>34973</v>
      </c>
      <c r="AA5">
        <v>8.1979999999999998E-4</v>
      </c>
    </row>
    <row r="6" spans="1:28" x14ac:dyDescent="0.25">
      <c r="A6" s="53">
        <v>35065</v>
      </c>
      <c r="B6">
        <v>4.9839999999999997E-3</v>
      </c>
      <c r="Q6" s="53">
        <v>35065</v>
      </c>
      <c r="R6" s="72">
        <v>3.021E-5</v>
      </c>
      <c r="V6" s="53">
        <v>35065</v>
      </c>
      <c r="W6">
        <v>5.9389999999999998E-3</v>
      </c>
      <c r="Z6" s="53">
        <v>35065</v>
      </c>
      <c r="AA6">
        <v>7.7629999999999995E-4</v>
      </c>
    </row>
    <row r="7" spans="1:28" x14ac:dyDescent="0.25">
      <c r="A7" s="53">
        <v>35156</v>
      </c>
      <c r="B7">
        <v>4.5360000000000001E-3</v>
      </c>
      <c r="Q7" s="53">
        <v>35156</v>
      </c>
      <c r="R7" s="72">
        <v>2.8779999999999999E-5</v>
      </c>
      <c r="V7" s="53">
        <v>35156</v>
      </c>
      <c r="W7">
        <v>5.6010000000000001E-3</v>
      </c>
      <c r="Z7" s="53">
        <v>35156</v>
      </c>
      <c r="AA7">
        <v>7.0220000000000005E-4</v>
      </c>
    </row>
    <row r="8" spans="1:28" x14ac:dyDescent="0.25">
      <c r="A8" s="53">
        <v>35247</v>
      </c>
      <c r="B8">
        <v>4.2490000000000002E-3</v>
      </c>
      <c r="Q8" s="53">
        <v>35247</v>
      </c>
      <c r="R8" s="72">
        <v>2.6699999999999998E-5</v>
      </c>
      <c r="V8" s="53">
        <v>35247</v>
      </c>
      <c r="W8">
        <v>5.7629999999999999E-3</v>
      </c>
      <c r="Z8" s="53">
        <v>35247</v>
      </c>
      <c r="AA8">
        <v>6.7429999999999996E-4</v>
      </c>
    </row>
    <row r="9" spans="1:28" x14ac:dyDescent="0.25">
      <c r="A9" s="53">
        <v>35339</v>
      </c>
      <c r="B9">
        <v>4.1939999999999998E-3</v>
      </c>
      <c r="C9" s="55">
        <f>AVERAGE(B2:B9)</f>
        <v>4.7608749999999995E-3</v>
      </c>
      <c r="Q9" s="53">
        <v>35339</v>
      </c>
      <c r="R9" s="72">
        <v>2.6820000000000001E-5</v>
      </c>
      <c r="S9" s="55">
        <f>AVERAGE(R2:R9)</f>
        <v>2.886875E-5</v>
      </c>
      <c r="V9" s="53">
        <v>35339</v>
      </c>
      <c r="W9">
        <v>5.5399999999999998E-3</v>
      </c>
      <c r="X9" s="55">
        <f>AVERAGE(W2:W9)</f>
        <v>6.3743749999999998E-3</v>
      </c>
      <c r="Z9" s="53">
        <v>35339</v>
      </c>
      <c r="AA9">
        <v>5.8560000000000003E-4</v>
      </c>
      <c r="AB9" s="55">
        <f>AVERAGE(AA2:AA9)</f>
        <v>7.7796250000000005E-4</v>
      </c>
    </row>
    <row r="10" spans="1:28" x14ac:dyDescent="0.25">
      <c r="A10" s="53">
        <v>35431</v>
      </c>
      <c r="B10">
        <v>3.8249999999999998E-3</v>
      </c>
      <c r="C10" s="55">
        <f t="shared" ref="C10:C73" si="0">AVERAGE(B3:B10)</f>
        <v>4.5958750000000001E-3</v>
      </c>
      <c r="Q10" s="53">
        <v>35431</v>
      </c>
      <c r="R10" s="72">
        <v>2.6259999999999999E-5</v>
      </c>
      <c r="S10" s="55">
        <f t="shared" ref="S10:S73" si="1">AVERAGE(R3:R10)</f>
        <v>2.8677500000000001E-5</v>
      </c>
      <c r="V10" s="53">
        <v>35431</v>
      </c>
      <c r="W10">
        <v>5.0260000000000001E-3</v>
      </c>
      <c r="X10" s="55">
        <f t="shared" ref="X10:X73" si="2">AVERAGE(W3:W10)</f>
        <v>6.0628750000000006E-3</v>
      </c>
      <c r="Z10" s="53">
        <v>35431</v>
      </c>
      <c r="AA10">
        <v>5.842E-4</v>
      </c>
      <c r="AB10" s="55">
        <f t="shared" ref="AB10:AB73" si="3">AVERAGE(AA3:AA10)</f>
        <v>7.3397499999999999E-4</v>
      </c>
    </row>
    <row r="11" spans="1:28" x14ac:dyDescent="0.25">
      <c r="A11" s="53">
        <v>35521</v>
      </c>
      <c r="B11">
        <v>3.9919999999999999E-3</v>
      </c>
      <c r="C11" s="55">
        <f t="shared" si="0"/>
        <v>4.4620000000000007E-3</v>
      </c>
      <c r="Q11" s="53">
        <v>35521</v>
      </c>
      <c r="R11" s="72">
        <v>2.0950000000000001E-5</v>
      </c>
      <c r="S11" s="55">
        <f t="shared" si="1"/>
        <v>2.7532499999999998E-5</v>
      </c>
      <c r="V11" s="53">
        <v>35521</v>
      </c>
      <c r="W11">
        <v>4.3819999999999996E-3</v>
      </c>
      <c r="X11" s="55">
        <f t="shared" si="2"/>
        <v>5.6931250000000003E-3</v>
      </c>
      <c r="Z11" s="53">
        <v>35521</v>
      </c>
      <c r="AA11">
        <v>5.4719999999999997E-4</v>
      </c>
      <c r="AB11" s="55">
        <f t="shared" si="3"/>
        <v>6.9053750000000003E-4</v>
      </c>
    </row>
    <row r="12" spans="1:28" x14ac:dyDescent="0.25">
      <c r="A12" s="53">
        <v>35612</v>
      </c>
      <c r="B12">
        <v>3.836E-3</v>
      </c>
      <c r="C12" s="55">
        <f t="shared" si="0"/>
        <v>4.3376249999999995E-3</v>
      </c>
      <c r="Q12" s="53">
        <v>35612</v>
      </c>
      <c r="R12" s="72">
        <v>1.8919999999999998E-5</v>
      </c>
      <c r="S12" s="55">
        <f t="shared" si="1"/>
        <v>2.6044999999999999E-5</v>
      </c>
      <c r="V12" s="53">
        <v>35612</v>
      </c>
      <c r="W12">
        <v>4.2319999999999997E-3</v>
      </c>
      <c r="X12" s="55">
        <f t="shared" si="2"/>
        <v>5.4001249999999995E-3</v>
      </c>
      <c r="Z12" s="53">
        <v>35612</v>
      </c>
      <c r="AA12">
        <v>5.7620000000000002E-4</v>
      </c>
      <c r="AB12" s="55">
        <f t="shared" si="3"/>
        <v>6.5822500000000002E-4</v>
      </c>
    </row>
    <row r="13" spans="1:28" x14ac:dyDescent="0.25">
      <c r="A13" s="53">
        <v>35704</v>
      </c>
      <c r="B13">
        <v>4.0140000000000002E-3</v>
      </c>
      <c r="C13" s="55">
        <f t="shared" si="0"/>
        <v>4.2037499999999992E-3</v>
      </c>
      <c r="Q13" s="53">
        <v>35704</v>
      </c>
      <c r="R13" s="72">
        <v>1.7329999999999998E-5</v>
      </c>
      <c r="S13" s="55">
        <f t="shared" si="1"/>
        <v>2.4496249999999998E-5</v>
      </c>
      <c r="V13" s="53">
        <v>35704</v>
      </c>
      <c r="W13">
        <v>3.9189999999999997E-3</v>
      </c>
      <c r="X13" s="55">
        <f t="shared" si="2"/>
        <v>5.0502499999999992E-3</v>
      </c>
      <c r="Z13" s="53">
        <v>35704</v>
      </c>
      <c r="AA13">
        <v>4.9430000000000003E-4</v>
      </c>
      <c r="AB13" s="55">
        <f t="shared" si="3"/>
        <v>6.1753749999999999E-4</v>
      </c>
    </row>
    <row r="14" spans="1:28" x14ac:dyDescent="0.25">
      <c r="A14" s="53">
        <v>35796</v>
      </c>
      <c r="B14">
        <v>3.2030000000000001E-3</v>
      </c>
      <c r="C14" s="55">
        <f t="shared" si="0"/>
        <v>3.9811249999999994E-3</v>
      </c>
      <c r="Q14" s="53">
        <v>35796</v>
      </c>
      <c r="R14" s="72">
        <v>1.325E-5</v>
      </c>
      <c r="S14" s="55">
        <f t="shared" si="1"/>
        <v>2.2376249999999998E-5</v>
      </c>
      <c r="V14" s="53">
        <v>35796</v>
      </c>
      <c r="W14">
        <v>3.735E-3</v>
      </c>
      <c r="X14" s="55">
        <f t="shared" si="2"/>
        <v>4.7747500000000003E-3</v>
      </c>
      <c r="Z14" s="53">
        <v>35796</v>
      </c>
      <c r="AA14">
        <v>4.4959999999999998E-4</v>
      </c>
      <c r="AB14" s="55">
        <f t="shared" si="3"/>
        <v>5.7669999999999987E-4</v>
      </c>
    </row>
    <row r="15" spans="1:28" x14ac:dyDescent="0.25">
      <c r="A15" s="53">
        <v>35886</v>
      </c>
      <c r="B15">
        <v>2.9390000000000002E-3</v>
      </c>
      <c r="C15" s="55">
        <f t="shared" si="0"/>
        <v>3.7815000000000001E-3</v>
      </c>
      <c r="Q15" s="53">
        <v>35886</v>
      </c>
      <c r="R15" s="72">
        <v>1.101E-5</v>
      </c>
      <c r="S15" s="55">
        <f t="shared" si="1"/>
        <v>2.0154999999999996E-5</v>
      </c>
      <c r="V15" s="53">
        <v>35886</v>
      </c>
      <c r="W15">
        <v>3.5630000000000002E-3</v>
      </c>
      <c r="X15" s="55">
        <f t="shared" si="2"/>
        <v>4.5199999999999997E-3</v>
      </c>
      <c r="Z15" s="53">
        <v>35886</v>
      </c>
      <c r="AA15">
        <v>4.7849999999999998E-4</v>
      </c>
      <c r="AB15" s="55">
        <f t="shared" si="3"/>
        <v>5.4873749999999994E-4</v>
      </c>
    </row>
    <row r="16" spans="1:28" x14ac:dyDescent="0.25">
      <c r="A16" s="53">
        <v>35977</v>
      </c>
      <c r="B16">
        <v>2.562E-3</v>
      </c>
      <c r="C16" s="55">
        <f t="shared" si="0"/>
        <v>3.570625E-3</v>
      </c>
      <c r="Q16" s="53">
        <v>35977</v>
      </c>
      <c r="R16" s="72">
        <v>9.1749999999999994E-6</v>
      </c>
      <c r="S16" s="55">
        <f t="shared" si="1"/>
        <v>1.7964374999999999E-5</v>
      </c>
      <c r="V16" s="53">
        <v>35977</v>
      </c>
      <c r="W16">
        <v>3.0379999999999999E-3</v>
      </c>
      <c r="X16" s="55">
        <f t="shared" si="2"/>
        <v>4.1793749999999999E-3</v>
      </c>
      <c r="Z16" s="53">
        <v>35977</v>
      </c>
      <c r="AA16">
        <v>3.4959999999999999E-4</v>
      </c>
      <c r="AB16" s="55">
        <f t="shared" si="3"/>
        <v>5.0814999999999996E-4</v>
      </c>
    </row>
    <row r="17" spans="1:28" x14ac:dyDescent="0.25">
      <c r="A17" s="53">
        <v>36069</v>
      </c>
      <c r="B17">
        <v>2.0409999999999998E-3</v>
      </c>
      <c r="C17" s="55">
        <f t="shared" si="0"/>
        <v>3.3015000000000006E-3</v>
      </c>
      <c r="Q17" s="53">
        <v>36069</v>
      </c>
      <c r="R17" s="72">
        <v>8.0260000000000007E-6</v>
      </c>
      <c r="S17" s="55">
        <f t="shared" si="1"/>
        <v>1.5615125000000001E-5</v>
      </c>
      <c r="V17" s="53">
        <v>36069</v>
      </c>
      <c r="W17">
        <v>3.4789999999999999E-3</v>
      </c>
      <c r="X17" s="55">
        <f t="shared" si="2"/>
        <v>3.9217499999999999E-3</v>
      </c>
      <c r="Z17" s="53">
        <v>36069</v>
      </c>
      <c r="AA17">
        <v>2.8840000000000002E-4</v>
      </c>
      <c r="AB17" s="55">
        <f t="shared" si="3"/>
        <v>4.7099999999999996E-4</v>
      </c>
    </row>
    <row r="18" spans="1:28" x14ac:dyDescent="0.25">
      <c r="A18" s="53">
        <v>36161</v>
      </c>
      <c r="B18">
        <v>1.9750000000000002E-3</v>
      </c>
      <c r="C18" s="55">
        <f t="shared" si="0"/>
        <v>3.0702500000000005E-3</v>
      </c>
      <c r="Q18" s="53">
        <v>36161</v>
      </c>
      <c r="R18" s="72">
        <v>5.0150000000000003E-6</v>
      </c>
      <c r="S18" s="55">
        <f t="shared" si="1"/>
        <v>1.29595E-5</v>
      </c>
      <c r="V18" s="53">
        <v>36161</v>
      </c>
      <c r="W18">
        <v>2.7759999999999998E-3</v>
      </c>
      <c r="X18" s="55">
        <f t="shared" si="2"/>
        <v>3.6404999999999996E-3</v>
      </c>
      <c r="Z18" s="53">
        <v>36161</v>
      </c>
      <c r="AA18">
        <v>3.235E-4</v>
      </c>
      <c r="AB18" s="55">
        <f t="shared" si="3"/>
        <v>4.3841249999999996E-4</v>
      </c>
    </row>
    <row r="19" spans="1:28" x14ac:dyDescent="0.25">
      <c r="A19" s="53">
        <v>36251</v>
      </c>
      <c r="B19">
        <v>1.7160000000000001E-3</v>
      </c>
      <c r="C19" s="55">
        <f t="shared" si="0"/>
        <v>2.78575E-3</v>
      </c>
      <c r="Q19" s="53">
        <v>36251</v>
      </c>
      <c r="R19" s="72">
        <v>4.7180000000000004E-6</v>
      </c>
      <c r="S19" s="55">
        <f t="shared" si="1"/>
        <v>1.0930500000000001E-5</v>
      </c>
      <c r="V19" s="53">
        <v>36251</v>
      </c>
      <c r="W19">
        <v>2.6129999999999999E-3</v>
      </c>
      <c r="X19" s="55">
        <f t="shared" si="2"/>
        <v>3.4193750000000001E-3</v>
      </c>
      <c r="Z19" s="53">
        <v>36251</v>
      </c>
      <c r="AA19">
        <v>2.085E-4</v>
      </c>
      <c r="AB19" s="55">
        <f t="shared" si="3"/>
        <v>3.9607499999999991E-4</v>
      </c>
    </row>
    <row r="20" spans="1:28" x14ac:dyDescent="0.25">
      <c r="A20" s="53">
        <v>36342</v>
      </c>
      <c r="B20">
        <v>1.578E-3</v>
      </c>
      <c r="C20" s="55">
        <f t="shared" si="0"/>
        <v>2.5034999999999996E-3</v>
      </c>
      <c r="Q20" s="53">
        <v>36342</v>
      </c>
      <c r="R20" s="72">
        <v>3.8600000000000003E-6</v>
      </c>
      <c r="S20" s="55">
        <f t="shared" si="1"/>
        <v>9.0479999999999988E-6</v>
      </c>
      <c r="V20" s="53">
        <v>36342</v>
      </c>
      <c r="W20">
        <v>2.0019999999999999E-3</v>
      </c>
      <c r="X20" s="55">
        <f t="shared" si="2"/>
        <v>3.1406250000000002E-3</v>
      </c>
      <c r="Z20" s="53">
        <v>36342</v>
      </c>
      <c r="AA20">
        <v>2.3440000000000001E-4</v>
      </c>
      <c r="AB20" s="55">
        <f t="shared" si="3"/>
        <v>3.5335E-4</v>
      </c>
    </row>
    <row r="21" spans="1:28" x14ac:dyDescent="0.25">
      <c r="A21" s="53">
        <v>36434</v>
      </c>
      <c r="B21">
        <v>1.6379999999999999E-3</v>
      </c>
      <c r="C21" s="55">
        <f t="shared" si="0"/>
        <v>2.2065000000000001E-3</v>
      </c>
      <c r="Q21" s="53">
        <v>36434</v>
      </c>
      <c r="R21" s="72">
        <v>2.3369999999999998E-6</v>
      </c>
      <c r="S21" s="55">
        <f t="shared" si="1"/>
        <v>7.173875E-6</v>
      </c>
      <c r="V21" s="53">
        <v>36434</v>
      </c>
      <c r="W21">
        <v>1.7979999999999999E-3</v>
      </c>
      <c r="X21" s="55">
        <f t="shared" si="2"/>
        <v>2.8755000000000005E-3</v>
      </c>
      <c r="Z21" s="53">
        <v>36434</v>
      </c>
      <c r="AA21">
        <v>2.418E-4</v>
      </c>
      <c r="AB21" s="55">
        <f t="shared" si="3"/>
        <v>3.2178749999999998E-4</v>
      </c>
    </row>
    <row r="22" spans="1:28" x14ac:dyDescent="0.25">
      <c r="A22" s="53">
        <v>36526</v>
      </c>
      <c r="B22">
        <v>1.6169999999999999E-3</v>
      </c>
      <c r="C22" s="55">
        <f t="shared" si="0"/>
        <v>2.0082500000000001E-3</v>
      </c>
      <c r="Q22" s="53">
        <v>36526</v>
      </c>
      <c r="R22" s="72">
        <v>3.8060000000000001E-6</v>
      </c>
      <c r="S22" s="55">
        <f t="shared" si="1"/>
        <v>5.9933749999999992E-6</v>
      </c>
      <c r="V22" s="53">
        <v>36526</v>
      </c>
      <c r="W22">
        <v>1.99E-3</v>
      </c>
      <c r="X22" s="55">
        <f t="shared" si="2"/>
        <v>2.657375E-3</v>
      </c>
      <c r="Z22" s="53">
        <v>36526</v>
      </c>
      <c r="AA22">
        <v>2.319E-4</v>
      </c>
      <c r="AB22" s="55">
        <f t="shared" si="3"/>
        <v>2.9457500000000005E-4</v>
      </c>
    </row>
    <row r="23" spans="1:28" x14ac:dyDescent="0.25">
      <c r="A23" s="53">
        <v>36617</v>
      </c>
      <c r="B23">
        <v>1.454E-3</v>
      </c>
      <c r="C23" s="55">
        <f t="shared" si="0"/>
        <v>1.822625E-3</v>
      </c>
      <c r="Q23" s="53">
        <v>36617</v>
      </c>
      <c r="R23" s="72">
        <v>2.2570000000000002E-6</v>
      </c>
      <c r="S23" s="55">
        <f t="shared" si="1"/>
        <v>4.8992500000000006E-6</v>
      </c>
      <c r="V23" s="53">
        <v>36617</v>
      </c>
      <c r="W23">
        <v>1.5009999999999999E-3</v>
      </c>
      <c r="X23" s="55">
        <f t="shared" si="2"/>
        <v>2.3996249999999998E-3</v>
      </c>
      <c r="Z23" s="53">
        <v>36617</v>
      </c>
      <c r="AA23">
        <v>1.3980000000000001E-4</v>
      </c>
      <c r="AB23" s="55">
        <f t="shared" si="3"/>
        <v>2.522375E-4</v>
      </c>
    </row>
    <row r="24" spans="1:28" x14ac:dyDescent="0.25">
      <c r="A24" s="53">
        <v>36708</v>
      </c>
      <c r="B24">
        <v>1.42E-3</v>
      </c>
      <c r="C24" s="55">
        <f t="shared" si="0"/>
        <v>1.6798750000000002E-3</v>
      </c>
      <c r="Q24" s="53">
        <v>36708</v>
      </c>
      <c r="R24" s="72">
        <v>2.255E-6</v>
      </c>
      <c r="S24" s="55">
        <f t="shared" si="1"/>
        <v>4.0342499999999995E-6</v>
      </c>
      <c r="V24" s="53">
        <v>36708</v>
      </c>
      <c r="W24">
        <v>1.3389999999999999E-3</v>
      </c>
      <c r="X24" s="55">
        <f t="shared" si="2"/>
        <v>2.18725E-3</v>
      </c>
      <c r="Z24" s="53">
        <v>36708</v>
      </c>
      <c r="AA24">
        <v>1.3990000000000001E-4</v>
      </c>
      <c r="AB24" s="55">
        <f t="shared" si="3"/>
        <v>2.2602500000000001E-4</v>
      </c>
    </row>
    <row r="25" spans="1:28" x14ac:dyDescent="0.25">
      <c r="A25" s="53">
        <v>36800</v>
      </c>
      <c r="B25">
        <v>1.8220000000000001E-3</v>
      </c>
      <c r="C25" s="55">
        <f t="shared" si="0"/>
        <v>1.6525000000000001E-3</v>
      </c>
      <c r="Q25" s="53">
        <v>36800</v>
      </c>
      <c r="R25" s="72">
        <v>2.4880000000000001E-6</v>
      </c>
      <c r="S25" s="55">
        <f t="shared" si="1"/>
        <v>3.3419999999999999E-6</v>
      </c>
      <c r="V25" s="53">
        <v>36800</v>
      </c>
      <c r="W25">
        <v>1.359E-3</v>
      </c>
      <c r="X25" s="55">
        <f t="shared" si="2"/>
        <v>1.9222499999999999E-3</v>
      </c>
      <c r="Z25" s="53">
        <v>36800</v>
      </c>
      <c r="AA25">
        <v>1.663E-4</v>
      </c>
      <c r="AB25" s="55">
        <f t="shared" si="3"/>
        <v>2.1076250000000001E-4</v>
      </c>
    </row>
    <row r="26" spans="1:28" x14ac:dyDescent="0.25">
      <c r="A26" s="53">
        <v>36892</v>
      </c>
      <c r="B26">
        <v>1.505E-3</v>
      </c>
      <c r="C26" s="55">
        <f t="shared" si="0"/>
        <v>1.5937499999999999E-3</v>
      </c>
      <c r="Q26" s="53">
        <v>36892</v>
      </c>
      <c r="R26" s="72">
        <v>3.3009999999999998E-6</v>
      </c>
      <c r="S26" s="55">
        <f t="shared" si="1"/>
        <v>3.1277500000000007E-6</v>
      </c>
      <c r="V26" s="53">
        <v>36892</v>
      </c>
      <c r="W26">
        <v>1.1919999999999999E-3</v>
      </c>
      <c r="X26" s="55">
        <f t="shared" si="2"/>
        <v>1.7242499999999999E-3</v>
      </c>
      <c r="Z26" s="53">
        <v>36892</v>
      </c>
      <c r="AA26">
        <v>1.819E-4</v>
      </c>
      <c r="AB26" s="55">
        <f t="shared" si="3"/>
        <v>1.9306250000000004E-4</v>
      </c>
    </row>
    <row r="27" spans="1:28" x14ac:dyDescent="0.25">
      <c r="A27" s="53">
        <v>36982</v>
      </c>
      <c r="B27">
        <v>1.279E-3</v>
      </c>
      <c r="C27" s="55">
        <f t="shared" si="0"/>
        <v>1.5391250000000001E-3</v>
      </c>
      <c r="Q27" s="53">
        <v>36982</v>
      </c>
      <c r="R27" s="72">
        <v>2.3539999999999998E-6</v>
      </c>
      <c r="S27" s="55">
        <f t="shared" si="1"/>
        <v>2.8322499999999999E-6</v>
      </c>
      <c r="V27" s="53">
        <v>36982</v>
      </c>
      <c r="W27">
        <v>1.1410000000000001E-3</v>
      </c>
      <c r="X27" s="55">
        <f t="shared" si="2"/>
        <v>1.5402499999999997E-3</v>
      </c>
      <c r="Z27" s="53">
        <v>36982</v>
      </c>
      <c r="AA27">
        <v>1.6100000000000001E-4</v>
      </c>
      <c r="AB27" s="55">
        <f t="shared" si="3"/>
        <v>1.8712500000000001E-4</v>
      </c>
    </row>
    <row r="28" spans="1:28" x14ac:dyDescent="0.25">
      <c r="A28" s="53">
        <v>37073</v>
      </c>
      <c r="B28">
        <v>1.0430000000000001E-3</v>
      </c>
      <c r="C28" s="55">
        <f t="shared" si="0"/>
        <v>1.47225E-3</v>
      </c>
      <c r="Q28" s="53">
        <v>37073</v>
      </c>
      <c r="R28" s="72">
        <v>1.8530000000000001E-6</v>
      </c>
      <c r="S28" s="55">
        <f t="shared" si="1"/>
        <v>2.5813749999999999E-6</v>
      </c>
      <c r="V28" s="53">
        <v>37073</v>
      </c>
      <c r="W28">
        <v>1.0740000000000001E-3</v>
      </c>
      <c r="X28" s="55">
        <f t="shared" si="2"/>
        <v>1.42425E-3</v>
      </c>
      <c r="Z28" s="53">
        <v>37073</v>
      </c>
      <c r="AA28">
        <v>1.7579999999999999E-4</v>
      </c>
      <c r="AB28" s="55">
        <f t="shared" si="3"/>
        <v>1.7980000000000001E-4</v>
      </c>
    </row>
    <row r="29" spans="1:28" x14ac:dyDescent="0.25">
      <c r="A29" s="53">
        <v>37165</v>
      </c>
      <c r="B29">
        <v>9.923E-4</v>
      </c>
      <c r="C29" s="55">
        <f t="shared" si="0"/>
        <v>1.3915375000000002E-3</v>
      </c>
      <c r="Q29" s="53">
        <v>37165</v>
      </c>
      <c r="R29" s="72">
        <v>1.5060000000000001E-6</v>
      </c>
      <c r="S29" s="55">
        <f t="shared" si="1"/>
        <v>2.4775E-6</v>
      </c>
      <c r="V29" s="53">
        <v>37165</v>
      </c>
      <c r="W29">
        <v>1.044E-3</v>
      </c>
      <c r="X29" s="55">
        <f t="shared" si="2"/>
        <v>1.33E-3</v>
      </c>
      <c r="Z29" s="53">
        <v>37165</v>
      </c>
      <c r="AA29">
        <v>1.953E-4</v>
      </c>
      <c r="AB29" s="55">
        <f t="shared" si="3"/>
        <v>1.7398750000000002E-4</v>
      </c>
    </row>
    <row r="30" spans="1:28" x14ac:dyDescent="0.25">
      <c r="A30" s="53">
        <v>37257</v>
      </c>
      <c r="B30">
        <v>9.3210000000000005E-4</v>
      </c>
      <c r="C30" s="55">
        <f t="shared" si="0"/>
        <v>1.3059249999999999E-3</v>
      </c>
      <c r="Q30" s="53">
        <v>37257</v>
      </c>
      <c r="R30" s="72">
        <v>1.0410000000000001E-6</v>
      </c>
      <c r="S30" s="55">
        <f t="shared" si="1"/>
        <v>2.1318749999999998E-6</v>
      </c>
      <c r="V30" s="53">
        <v>37257</v>
      </c>
      <c r="W30">
        <v>8.474E-4</v>
      </c>
      <c r="X30" s="55">
        <f t="shared" si="2"/>
        <v>1.1871749999999999E-3</v>
      </c>
      <c r="Z30" s="53">
        <v>37257</v>
      </c>
      <c r="AA30">
        <v>1.819E-4</v>
      </c>
      <c r="AB30" s="55">
        <f t="shared" si="3"/>
        <v>1.677375E-4</v>
      </c>
    </row>
    <row r="31" spans="1:28" x14ac:dyDescent="0.25">
      <c r="A31" s="53">
        <v>37347</v>
      </c>
      <c r="B31">
        <v>9.4249999999999998E-4</v>
      </c>
      <c r="C31" s="55">
        <f t="shared" si="0"/>
        <v>1.2419875000000001E-3</v>
      </c>
      <c r="Q31" s="53">
        <v>37347</v>
      </c>
      <c r="R31" s="72">
        <v>1.155E-6</v>
      </c>
      <c r="S31" s="55">
        <f t="shared" si="1"/>
        <v>1.9941250000000002E-6</v>
      </c>
      <c r="V31" s="53">
        <v>37347</v>
      </c>
      <c r="W31">
        <v>7.2630000000000004E-4</v>
      </c>
      <c r="X31" s="55">
        <f t="shared" si="2"/>
        <v>1.0903375E-3</v>
      </c>
      <c r="Z31" s="53">
        <v>37347</v>
      </c>
      <c r="AA31">
        <v>1.907E-4</v>
      </c>
      <c r="AB31" s="55">
        <f t="shared" si="3"/>
        <v>1.741E-4</v>
      </c>
    </row>
    <row r="32" spans="1:28" x14ac:dyDescent="0.25">
      <c r="A32" s="53">
        <v>37438</v>
      </c>
      <c r="B32">
        <v>8.6019999999999998E-4</v>
      </c>
      <c r="C32" s="55">
        <f t="shared" si="0"/>
        <v>1.1720125E-3</v>
      </c>
      <c r="Q32" s="53">
        <v>37438</v>
      </c>
      <c r="R32" s="72">
        <v>1.1009999999999999E-6</v>
      </c>
      <c r="S32" s="55">
        <f t="shared" si="1"/>
        <v>1.8498750000000002E-6</v>
      </c>
      <c r="V32" s="53">
        <v>37438</v>
      </c>
      <c r="W32">
        <v>5.3759999999999995E-4</v>
      </c>
      <c r="X32" s="55">
        <f t="shared" si="2"/>
        <v>9.901624999999999E-4</v>
      </c>
      <c r="Z32" s="53">
        <v>37438</v>
      </c>
      <c r="AA32">
        <v>1.8469999999999999E-4</v>
      </c>
      <c r="AB32" s="55">
        <f t="shared" si="3"/>
        <v>1.7970000000000003E-4</v>
      </c>
    </row>
    <row r="33" spans="1:28" x14ac:dyDescent="0.25">
      <c r="A33" s="53">
        <v>37530</v>
      </c>
      <c r="B33">
        <v>9.9360000000000008E-4</v>
      </c>
      <c r="C33" s="55">
        <f t="shared" si="0"/>
        <v>1.0684625E-3</v>
      </c>
      <c r="Q33" s="53">
        <v>37530</v>
      </c>
      <c r="R33" s="72">
        <v>1.184E-6</v>
      </c>
      <c r="S33" s="55">
        <f t="shared" si="1"/>
        <v>1.6868749999999998E-6</v>
      </c>
      <c r="V33" s="53">
        <v>37530</v>
      </c>
      <c r="W33">
        <v>4.8930000000000002E-4</v>
      </c>
      <c r="X33" s="55">
        <f t="shared" si="2"/>
        <v>8.8144999999999999E-4</v>
      </c>
      <c r="Z33" s="53">
        <v>37530</v>
      </c>
      <c r="AA33">
        <v>2.3130000000000001E-4</v>
      </c>
      <c r="AB33" s="55">
        <f t="shared" si="3"/>
        <v>1.87825E-4</v>
      </c>
    </row>
    <row r="34" spans="1:28" x14ac:dyDescent="0.25">
      <c r="A34" s="53">
        <v>37622</v>
      </c>
      <c r="B34">
        <v>1.258E-3</v>
      </c>
      <c r="C34" s="55">
        <f t="shared" si="0"/>
        <v>1.0375874999999999E-3</v>
      </c>
      <c r="Q34" s="53">
        <v>37622</v>
      </c>
      <c r="R34" s="72">
        <v>0</v>
      </c>
      <c r="S34" s="55">
        <f t="shared" si="1"/>
        <v>1.2742499999999997E-6</v>
      </c>
      <c r="V34" s="53">
        <v>37622</v>
      </c>
      <c r="W34">
        <v>5.9909999999999998E-4</v>
      </c>
      <c r="X34" s="55">
        <f t="shared" si="2"/>
        <v>8.0733749999999994E-4</v>
      </c>
      <c r="Z34" s="53">
        <v>37622</v>
      </c>
      <c r="AA34">
        <v>2.107E-4</v>
      </c>
      <c r="AB34" s="55">
        <f t="shared" si="3"/>
        <v>1.91425E-4</v>
      </c>
    </row>
    <row r="35" spans="1:28" x14ac:dyDescent="0.25">
      <c r="A35" s="53">
        <v>37712</v>
      </c>
      <c r="B35">
        <v>1.1410000000000001E-3</v>
      </c>
      <c r="C35" s="55">
        <f t="shared" si="0"/>
        <v>1.0203375E-3</v>
      </c>
      <c r="Q35" s="53">
        <v>37712</v>
      </c>
      <c r="R35" s="72">
        <v>0</v>
      </c>
      <c r="S35" s="55">
        <f t="shared" si="1"/>
        <v>9.7999999999999993E-7</v>
      </c>
      <c r="V35" s="53">
        <v>37712</v>
      </c>
      <c r="W35">
        <v>4.8149999999999999E-4</v>
      </c>
      <c r="X35" s="55">
        <f t="shared" si="2"/>
        <v>7.249E-4</v>
      </c>
      <c r="Z35" s="53">
        <v>37712</v>
      </c>
      <c r="AA35">
        <v>2.1100000000000001E-4</v>
      </c>
      <c r="AB35" s="55">
        <f t="shared" si="3"/>
        <v>1.9767500000000002E-4</v>
      </c>
    </row>
    <row r="36" spans="1:28" x14ac:dyDescent="0.25">
      <c r="A36" s="53">
        <v>37803</v>
      </c>
      <c r="B36">
        <v>1.029E-3</v>
      </c>
      <c r="C36" s="55">
        <f t="shared" si="0"/>
        <v>1.0185875E-3</v>
      </c>
      <c r="Q36" s="53">
        <v>37803</v>
      </c>
      <c r="R36" s="72">
        <v>0</v>
      </c>
      <c r="S36" s="55">
        <f t="shared" si="1"/>
        <v>7.4837500000000006E-7</v>
      </c>
      <c r="V36" s="53">
        <v>37803</v>
      </c>
      <c r="W36">
        <v>4.57E-4</v>
      </c>
      <c r="X36" s="55">
        <f t="shared" si="2"/>
        <v>6.4777500000000007E-4</v>
      </c>
      <c r="Z36" s="53">
        <v>37803</v>
      </c>
      <c r="AA36">
        <v>2.208E-4</v>
      </c>
      <c r="AB36" s="55">
        <f t="shared" si="3"/>
        <v>2.0330000000000001E-4</v>
      </c>
    </row>
    <row r="37" spans="1:28" x14ac:dyDescent="0.25">
      <c r="A37" s="53">
        <v>37895</v>
      </c>
      <c r="B37">
        <v>1.1559999999999999E-3</v>
      </c>
      <c r="C37" s="55">
        <f t="shared" si="0"/>
        <v>1.0390500000000001E-3</v>
      </c>
      <c r="Q37" s="53">
        <v>37895</v>
      </c>
      <c r="R37" s="72">
        <v>0</v>
      </c>
      <c r="S37" s="55">
        <f t="shared" si="1"/>
        <v>5.6012499999999999E-7</v>
      </c>
      <c r="V37" s="53">
        <v>37895</v>
      </c>
      <c r="W37">
        <v>3.0289999999999999E-4</v>
      </c>
      <c r="X37" s="55">
        <f t="shared" si="2"/>
        <v>5.5513749999999999E-4</v>
      </c>
      <c r="Z37" s="53">
        <v>37895</v>
      </c>
      <c r="AA37">
        <v>2.433E-4</v>
      </c>
      <c r="AB37" s="55">
        <f t="shared" si="3"/>
        <v>2.0929999999999999E-4</v>
      </c>
    </row>
    <row r="38" spans="1:28" x14ac:dyDescent="0.25">
      <c r="A38" s="53">
        <v>37987</v>
      </c>
      <c r="B38">
        <v>1.3669999999999999E-3</v>
      </c>
      <c r="C38" s="55">
        <f t="shared" si="0"/>
        <v>1.0934124999999999E-3</v>
      </c>
      <c r="Q38" s="53">
        <v>37987</v>
      </c>
      <c r="R38" s="72">
        <v>0</v>
      </c>
      <c r="S38" s="55">
        <f t="shared" si="1"/>
        <v>4.3000000000000001E-7</v>
      </c>
      <c r="V38" s="53">
        <v>37987</v>
      </c>
      <c r="W38">
        <v>3.5579999999999997E-4</v>
      </c>
      <c r="X38" s="55">
        <f t="shared" si="2"/>
        <v>4.9368749999999999E-4</v>
      </c>
      <c r="Z38" s="53">
        <v>37987</v>
      </c>
      <c r="AA38">
        <v>2.33E-4</v>
      </c>
      <c r="AB38" s="55">
        <f t="shared" si="3"/>
        <v>2.1568749999999998E-4</v>
      </c>
    </row>
    <row r="39" spans="1:28" x14ac:dyDescent="0.25">
      <c r="A39" s="53">
        <v>38078</v>
      </c>
      <c r="B39">
        <v>1.39E-3</v>
      </c>
      <c r="C39" s="55">
        <f t="shared" si="0"/>
        <v>1.1493499999999999E-3</v>
      </c>
      <c r="Q39" s="53">
        <v>38078</v>
      </c>
      <c r="R39" s="72">
        <v>0</v>
      </c>
      <c r="S39" s="55">
        <f t="shared" si="1"/>
        <v>2.8562500000000002E-7</v>
      </c>
      <c r="V39" s="53">
        <v>38078</v>
      </c>
      <c r="W39">
        <v>3.615E-4</v>
      </c>
      <c r="X39" s="55">
        <f t="shared" si="2"/>
        <v>4.4808749999999996E-4</v>
      </c>
      <c r="Z39" s="53">
        <v>38078</v>
      </c>
      <c r="AA39">
        <v>2.1320000000000001E-4</v>
      </c>
      <c r="AB39" s="55">
        <f t="shared" si="3"/>
        <v>2.185E-4</v>
      </c>
    </row>
    <row r="40" spans="1:28" x14ac:dyDescent="0.25">
      <c r="A40" s="53">
        <v>38169</v>
      </c>
      <c r="B40">
        <v>1.624E-3</v>
      </c>
      <c r="C40" s="55">
        <f t="shared" si="0"/>
        <v>1.2448250000000002E-3</v>
      </c>
      <c r="Q40" s="53">
        <v>38169</v>
      </c>
      <c r="R40" s="72">
        <v>0</v>
      </c>
      <c r="S40" s="55">
        <f t="shared" si="1"/>
        <v>1.48E-7</v>
      </c>
      <c r="V40" s="53">
        <v>38169</v>
      </c>
      <c r="W40">
        <v>3.4590000000000001E-4</v>
      </c>
      <c r="X40" s="55">
        <f t="shared" si="2"/>
        <v>4.2412499999999997E-4</v>
      </c>
      <c r="Z40" s="53">
        <v>38169</v>
      </c>
      <c r="AA40">
        <v>1.7929999999999999E-4</v>
      </c>
      <c r="AB40" s="55">
        <f t="shared" si="3"/>
        <v>2.1782500000000002E-4</v>
      </c>
    </row>
    <row r="41" spans="1:28" x14ac:dyDescent="0.25">
      <c r="A41" s="53">
        <v>38261</v>
      </c>
      <c r="B41">
        <v>1.7420000000000001E-3</v>
      </c>
      <c r="C41" s="55">
        <f t="shared" si="0"/>
        <v>1.3383749999999999E-3</v>
      </c>
      <c r="Q41" s="53">
        <v>38261</v>
      </c>
      <c r="R41" s="72">
        <v>0</v>
      </c>
      <c r="S41" s="55">
        <f t="shared" si="1"/>
        <v>0</v>
      </c>
      <c r="V41" s="53">
        <v>38261</v>
      </c>
      <c r="W41">
        <v>3.5179999999999999E-4</v>
      </c>
      <c r="X41" s="55">
        <f t="shared" si="2"/>
        <v>4.0693749999999996E-4</v>
      </c>
      <c r="Z41" s="53">
        <v>38261</v>
      </c>
      <c r="AA41">
        <v>1.6770000000000001E-4</v>
      </c>
      <c r="AB41" s="55">
        <f t="shared" si="3"/>
        <v>2.0987500000000002E-4</v>
      </c>
    </row>
    <row r="42" spans="1:28" x14ac:dyDescent="0.25">
      <c r="A42" s="53">
        <v>38353</v>
      </c>
      <c r="B42">
        <v>1.9170000000000001E-3</v>
      </c>
      <c r="C42" s="55">
        <f t="shared" si="0"/>
        <v>1.4207500000000001E-3</v>
      </c>
      <c r="Q42" s="53">
        <v>38353</v>
      </c>
      <c r="R42" s="72">
        <v>0</v>
      </c>
      <c r="S42" s="55">
        <f t="shared" si="1"/>
        <v>0</v>
      </c>
      <c r="V42" s="53">
        <v>38353</v>
      </c>
      <c r="W42">
        <v>4.304E-4</v>
      </c>
      <c r="X42" s="55">
        <f t="shared" si="2"/>
        <v>3.8584999999999997E-4</v>
      </c>
      <c r="Z42" s="53">
        <v>38353</v>
      </c>
      <c r="AA42">
        <v>1.66E-4</v>
      </c>
      <c r="AB42" s="55">
        <f t="shared" si="3"/>
        <v>2.042875E-4</v>
      </c>
    </row>
    <row r="43" spans="1:28" x14ac:dyDescent="0.25">
      <c r="A43" s="53">
        <v>38443</v>
      </c>
      <c r="B43">
        <v>1.9789999999999999E-3</v>
      </c>
      <c r="C43" s="55">
        <f t="shared" si="0"/>
        <v>1.5254999999999999E-3</v>
      </c>
      <c r="Q43" s="53">
        <v>38443</v>
      </c>
      <c r="R43" s="72">
        <v>0</v>
      </c>
      <c r="S43" s="55">
        <f t="shared" si="1"/>
        <v>0</v>
      </c>
      <c r="V43" s="53">
        <v>38443</v>
      </c>
      <c r="W43">
        <v>4.3879999999999999E-4</v>
      </c>
      <c r="X43" s="55">
        <f t="shared" si="2"/>
        <v>3.8051249999999996E-4</v>
      </c>
      <c r="Z43" s="53">
        <v>38443</v>
      </c>
      <c r="AA43">
        <v>1.752E-4</v>
      </c>
      <c r="AB43" s="55">
        <f t="shared" si="3"/>
        <v>1.9981249999999998E-4</v>
      </c>
    </row>
    <row r="44" spans="1:28" x14ac:dyDescent="0.25">
      <c r="A44" s="53">
        <v>38534</v>
      </c>
      <c r="B44">
        <v>1.9369999999999999E-3</v>
      </c>
      <c r="C44" s="55">
        <f t="shared" si="0"/>
        <v>1.639E-3</v>
      </c>
      <c r="Q44" s="53">
        <v>38534</v>
      </c>
      <c r="R44" s="72">
        <v>0</v>
      </c>
      <c r="S44" s="55">
        <f t="shared" si="1"/>
        <v>0</v>
      </c>
      <c r="V44" s="53">
        <v>38534</v>
      </c>
      <c r="W44">
        <v>3.8020000000000003E-4</v>
      </c>
      <c r="X44" s="55">
        <f t="shared" si="2"/>
        <v>3.709125E-4</v>
      </c>
      <c r="Z44" s="53">
        <v>38534</v>
      </c>
      <c r="AA44">
        <v>1.5880000000000001E-4</v>
      </c>
      <c r="AB44" s="55">
        <f t="shared" si="3"/>
        <v>1.9206249999999999E-4</v>
      </c>
    </row>
    <row r="45" spans="1:28" x14ac:dyDescent="0.25">
      <c r="A45" s="53">
        <v>38626</v>
      </c>
      <c r="B45">
        <v>2.019E-3</v>
      </c>
      <c r="C45" s="55">
        <f t="shared" si="0"/>
        <v>1.7468749999999999E-3</v>
      </c>
      <c r="Q45" s="53">
        <v>38626</v>
      </c>
      <c r="R45" s="72">
        <v>0</v>
      </c>
      <c r="S45" s="55">
        <f t="shared" si="1"/>
        <v>0</v>
      </c>
      <c r="V45" s="53">
        <v>38626</v>
      </c>
      <c r="W45">
        <v>4.7459999999999999E-4</v>
      </c>
      <c r="X45" s="55">
        <f t="shared" si="2"/>
        <v>3.9237499999999998E-4</v>
      </c>
      <c r="Z45" s="53">
        <v>38626</v>
      </c>
      <c r="AA45">
        <v>1.2400000000000001E-4</v>
      </c>
      <c r="AB45" s="55">
        <f t="shared" si="3"/>
        <v>1.7715E-4</v>
      </c>
    </row>
    <row r="46" spans="1:28" x14ac:dyDescent="0.25">
      <c r="A46" s="53">
        <v>38718</v>
      </c>
      <c r="B46">
        <v>1.8760000000000001E-3</v>
      </c>
      <c r="C46" s="55">
        <f t="shared" si="0"/>
        <v>1.8105E-3</v>
      </c>
      <c r="Q46" s="53">
        <v>38718</v>
      </c>
      <c r="R46" s="72">
        <v>0</v>
      </c>
      <c r="S46" s="55">
        <f t="shared" si="1"/>
        <v>0</v>
      </c>
      <c r="V46" s="53">
        <v>38718</v>
      </c>
      <c r="W46">
        <v>4.5350000000000002E-4</v>
      </c>
      <c r="X46" s="55">
        <f t="shared" si="2"/>
        <v>4.0458749999999999E-4</v>
      </c>
      <c r="Z46" s="53">
        <v>38718</v>
      </c>
      <c r="AA46">
        <v>1.1790000000000001E-4</v>
      </c>
      <c r="AB46" s="55">
        <f t="shared" si="3"/>
        <v>1.6276250000000001E-4</v>
      </c>
    </row>
    <row r="47" spans="1:28" x14ac:dyDescent="0.25">
      <c r="A47" s="53">
        <v>38808</v>
      </c>
      <c r="B47">
        <v>1.5039999999999999E-3</v>
      </c>
      <c r="C47" s="55">
        <f t="shared" si="0"/>
        <v>1.8247500000000002E-3</v>
      </c>
      <c r="Q47" s="53">
        <v>38808</v>
      </c>
      <c r="R47" s="72">
        <v>0</v>
      </c>
      <c r="S47" s="55">
        <f t="shared" si="1"/>
        <v>0</v>
      </c>
      <c r="V47" s="53">
        <v>38808</v>
      </c>
      <c r="W47">
        <v>4.394E-4</v>
      </c>
      <c r="X47" s="55">
        <f t="shared" si="2"/>
        <v>4.14325E-4</v>
      </c>
      <c r="Z47" s="53">
        <v>38808</v>
      </c>
      <c r="AA47">
        <v>8.7979999999999995E-5</v>
      </c>
      <c r="AB47" s="55">
        <f t="shared" si="3"/>
        <v>1.4711000000000002E-4</v>
      </c>
    </row>
    <row r="48" spans="1:28" x14ac:dyDescent="0.25">
      <c r="A48" s="53">
        <v>38899</v>
      </c>
      <c r="B48">
        <v>1.2960000000000001E-3</v>
      </c>
      <c r="C48" s="55">
        <f t="shared" si="0"/>
        <v>1.7837500000000002E-3</v>
      </c>
      <c r="Q48" s="53">
        <v>38899</v>
      </c>
      <c r="R48" s="72">
        <v>0</v>
      </c>
      <c r="S48" s="55">
        <f t="shared" si="1"/>
        <v>0</v>
      </c>
      <c r="V48" s="53">
        <v>38899</v>
      </c>
      <c r="W48">
        <v>4.9709999999999999E-4</v>
      </c>
      <c r="X48" s="55">
        <f t="shared" si="2"/>
        <v>4.3322499999999997E-4</v>
      </c>
      <c r="Z48" s="53">
        <v>38899</v>
      </c>
      <c r="AA48">
        <v>1.2320000000000001E-4</v>
      </c>
      <c r="AB48" s="55">
        <f t="shared" si="3"/>
        <v>1.4009750000000001E-4</v>
      </c>
    </row>
    <row r="49" spans="1:28" x14ac:dyDescent="0.25">
      <c r="A49" s="53">
        <v>38991</v>
      </c>
      <c r="B49">
        <v>1.214E-3</v>
      </c>
      <c r="C49" s="55">
        <f t="shared" si="0"/>
        <v>1.7177500000000001E-3</v>
      </c>
      <c r="Q49" s="53">
        <v>38991</v>
      </c>
      <c r="R49" s="72">
        <v>0</v>
      </c>
      <c r="S49" s="55">
        <f t="shared" si="1"/>
        <v>0</v>
      </c>
      <c r="V49" s="53">
        <v>38991</v>
      </c>
      <c r="W49">
        <v>4.1159999999999998E-4</v>
      </c>
      <c r="X49" s="55">
        <f t="shared" si="2"/>
        <v>4.4069999999999992E-4</v>
      </c>
      <c r="Z49" s="53">
        <v>38991</v>
      </c>
      <c r="AA49">
        <v>9.378E-5</v>
      </c>
      <c r="AB49" s="55">
        <f t="shared" si="3"/>
        <v>1.3085749999999999E-4</v>
      </c>
    </row>
    <row r="50" spans="1:28" x14ac:dyDescent="0.25">
      <c r="A50" s="53">
        <v>39083</v>
      </c>
      <c r="B50">
        <v>1.2539999999999999E-3</v>
      </c>
      <c r="C50" s="55">
        <f t="shared" si="0"/>
        <v>1.6348749999999998E-3</v>
      </c>
      <c r="Q50" s="53">
        <v>39083</v>
      </c>
      <c r="R50" s="72">
        <v>0</v>
      </c>
      <c r="S50" s="55">
        <f t="shared" si="1"/>
        <v>0</v>
      </c>
      <c r="V50" s="53">
        <v>39083</v>
      </c>
      <c r="W50">
        <v>5.7030000000000004E-4</v>
      </c>
      <c r="X50" s="55">
        <f t="shared" si="2"/>
        <v>4.5818749999999999E-4</v>
      </c>
      <c r="Z50" s="53">
        <v>39083</v>
      </c>
      <c r="AA50">
        <v>6.2840000000000001E-5</v>
      </c>
      <c r="AB50" s="55">
        <f t="shared" si="3"/>
        <v>1.1796249999999999E-4</v>
      </c>
    </row>
    <row r="51" spans="1:28" x14ac:dyDescent="0.25">
      <c r="A51" s="53">
        <v>39173</v>
      </c>
      <c r="B51">
        <v>1.1609999999999999E-3</v>
      </c>
      <c r="C51" s="55">
        <f t="shared" si="0"/>
        <v>1.5326249999999999E-3</v>
      </c>
      <c r="Q51" s="53">
        <v>39173</v>
      </c>
      <c r="R51" s="72">
        <v>0</v>
      </c>
      <c r="S51" s="55">
        <f t="shared" si="1"/>
        <v>0</v>
      </c>
      <c r="V51" s="53">
        <v>39173</v>
      </c>
      <c r="W51">
        <v>4.9529999999999995E-4</v>
      </c>
      <c r="X51" s="55">
        <f t="shared" si="2"/>
        <v>4.6524999999999995E-4</v>
      </c>
      <c r="Z51" s="53">
        <v>39173</v>
      </c>
      <c r="AA51">
        <v>5.1140000000000002E-5</v>
      </c>
      <c r="AB51" s="55">
        <f t="shared" si="3"/>
        <v>1.0245499999999999E-4</v>
      </c>
    </row>
    <row r="52" spans="1:28" x14ac:dyDescent="0.25">
      <c r="A52" s="53">
        <v>39264</v>
      </c>
      <c r="B52">
        <v>1.062E-3</v>
      </c>
      <c r="C52" s="55">
        <f t="shared" si="0"/>
        <v>1.4232500000000003E-3</v>
      </c>
      <c r="Q52" s="53">
        <v>39264</v>
      </c>
      <c r="R52" s="72">
        <v>0</v>
      </c>
      <c r="S52" s="55">
        <f t="shared" si="1"/>
        <v>0</v>
      </c>
      <c r="V52" s="53">
        <v>39264</v>
      </c>
      <c r="W52">
        <v>4.2779999999999999E-4</v>
      </c>
      <c r="X52" s="55">
        <f t="shared" si="2"/>
        <v>4.7119999999999996E-4</v>
      </c>
      <c r="Z52" s="53">
        <v>39264</v>
      </c>
      <c r="AA52">
        <v>4.2670000000000003E-5</v>
      </c>
      <c r="AB52" s="55">
        <f t="shared" si="3"/>
        <v>8.7938749999999996E-5</v>
      </c>
    </row>
    <row r="53" spans="1:28" x14ac:dyDescent="0.25">
      <c r="A53" s="53">
        <v>39356</v>
      </c>
      <c r="B53">
        <v>1.1410000000000001E-3</v>
      </c>
      <c r="C53" s="55">
        <f t="shared" si="0"/>
        <v>1.3135E-3</v>
      </c>
      <c r="Q53" s="53">
        <v>39356</v>
      </c>
      <c r="R53" s="72">
        <v>0</v>
      </c>
      <c r="S53" s="55">
        <f t="shared" si="1"/>
        <v>0</v>
      </c>
      <c r="V53" s="53">
        <v>39356</v>
      </c>
      <c r="W53">
        <v>6.2310000000000002E-4</v>
      </c>
      <c r="X53" s="55">
        <f t="shared" si="2"/>
        <v>4.8976249999999999E-4</v>
      </c>
      <c r="Z53" s="53">
        <v>39356</v>
      </c>
      <c r="AA53">
        <v>4.9669999999999997E-5</v>
      </c>
      <c r="AB53" s="55">
        <f t="shared" si="3"/>
        <v>7.8647500000000002E-5</v>
      </c>
    </row>
    <row r="54" spans="1:28" x14ac:dyDescent="0.25">
      <c r="A54" s="53">
        <v>39448</v>
      </c>
      <c r="B54">
        <v>1.072E-3</v>
      </c>
      <c r="C54" s="55">
        <f t="shared" si="0"/>
        <v>1.2129999999999999E-3</v>
      </c>
      <c r="Q54" s="53">
        <v>39448</v>
      </c>
      <c r="R54" s="72">
        <v>0</v>
      </c>
      <c r="S54" s="55">
        <f t="shared" si="1"/>
        <v>0</v>
      </c>
      <c r="V54" s="53">
        <v>39448</v>
      </c>
      <c r="W54">
        <v>4.5560000000000002E-4</v>
      </c>
      <c r="X54" s="55">
        <f t="shared" si="2"/>
        <v>4.9002500000000005E-4</v>
      </c>
      <c r="Z54" s="53">
        <v>39448</v>
      </c>
      <c r="AA54">
        <v>1.3859999999999999E-5</v>
      </c>
      <c r="AB54" s="55">
        <f t="shared" si="3"/>
        <v>6.56425E-5</v>
      </c>
    </row>
    <row r="55" spans="1:28" x14ac:dyDescent="0.25">
      <c r="A55" s="53">
        <v>39539</v>
      </c>
      <c r="B55">
        <v>1.124E-3</v>
      </c>
      <c r="C55" s="55">
        <f t="shared" si="0"/>
        <v>1.1654999999999999E-3</v>
      </c>
      <c r="Q55" s="53">
        <v>39539</v>
      </c>
      <c r="R55" s="72">
        <v>0</v>
      </c>
      <c r="S55" s="55">
        <f t="shared" si="1"/>
        <v>0</v>
      </c>
      <c r="V55" s="53">
        <v>39539</v>
      </c>
      <c r="W55">
        <v>4.504E-4</v>
      </c>
      <c r="X55" s="55">
        <f t="shared" si="2"/>
        <v>4.9140000000000002E-4</v>
      </c>
      <c r="Z55" s="53">
        <v>39539</v>
      </c>
      <c r="AA55">
        <v>2.3859999999999999E-5</v>
      </c>
      <c r="AB55" s="55">
        <f t="shared" si="3"/>
        <v>5.7627500000000003E-5</v>
      </c>
    </row>
    <row r="56" spans="1:28" x14ac:dyDescent="0.25">
      <c r="A56" s="53">
        <v>39630</v>
      </c>
      <c r="B56">
        <v>1.0330000000000001E-3</v>
      </c>
      <c r="C56" s="55">
        <f t="shared" si="0"/>
        <v>1.132625E-3</v>
      </c>
      <c r="Q56" s="53">
        <v>39630</v>
      </c>
      <c r="R56" s="72">
        <v>1.2759999999999999E-6</v>
      </c>
      <c r="S56" s="55">
        <f t="shared" si="1"/>
        <v>1.5949999999999999E-7</v>
      </c>
      <c r="V56" s="53">
        <v>39630</v>
      </c>
      <c r="W56">
        <v>4.528E-4</v>
      </c>
      <c r="X56" s="55">
        <f t="shared" si="2"/>
        <v>4.8586250000000005E-4</v>
      </c>
      <c r="Z56" s="53">
        <v>39630</v>
      </c>
      <c r="AA56">
        <v>2.9750000000000001E-5</v>
      </c>
      <c r="AB56" s="55">
        <f t="shared" si="3"/>
        <v>4.5946249999999994E-5</v>
      </c>
    </row>
    <row r="57" spans="1:28" x14ac:dyDescent="0.25">
      <c r="A57" s="53">
        <v>39722</v>
      </c>
      <c r="B57">
        <v>1.3290000000000001E-3</v>
      </c>
      <c r="C57" s="55">
        <f t="shared" si="0"/>
        <v>1.147E-3</v>
      </c>
      <c r="Q57" s="53">
        <v>39722</v>
      </c>
      <c r="R57" s="72">
        <v>1.296E-6</v>
      </c>
      <c r="S57" s="55">
        <f t="shared" si="1"/>
        <v>3.2150000000000001E-7</v>
      </c>
      <c r="V57" s="53">
        <v>39722</v>
      </c>
      <c r="W57">
        <v>5.5860000000000003E-4</v>
      </c>
      <c r="X57" s="55">
        <f t="shared" si="2"/>
        <v>5.042375E-4</v>
      </c>
      <c r="Z57" s="53">
        <v>39722</v>
      </c>
      <c r="AA57">
        <v>1.9930000000000001E-5</v>
      </c>
      <c r="AB57" s="55">
        <f t="shared" si="3"/>
        <v>3.6715000000000003E-5</v>
      </c>
    </row>
    <row r="58" spans="1:28" x14ac:dyDescent="0.25">
      <c r="A58" s="53">
        <v>39814</v>
      </c>
      <c r="B58">
        <v>2.4849999999999998E-3</v>
      </c>
      <c r="C58" s="55">
        <f t="shared" si="0"/>
        <v>1.3008749999999999E-3</v>
      </c>
      <c r="Q58" s="53">
        <v>39814</v>
      </c>
      <c r="R58" s="72">
        <v>5.1950000000000002E-6</v>
      </c>
      <c r="S58" s="55">
        <f t="shared" si="1"/>
        <v>9.7087500000000004E-7</v>
      </c>
      <c r="V58" s="53">
        <v>39814</v>
      </c>
      <c r="W58">
        <v>5.5139999999999996E-4</v>
      </c>
      <c r="X58" s="55">
        <f t="shared" si="2"/>
        <v>5.0187499999999993E-4</v>
      </c>
      <c r="Z58" s="53">
        <v>39814</v>
      </c>
      <c r="AA58">
        <v>8.0080000000000006E-5</v>
      </c>
      <c r="AB58" s="55">
        <f t="shared" si="3"/>
        <v>3.8869999999999999E-5</v>
      </c>
    </row>
    <row r="59" spans="1:28" x14ac:dyDescent="0.25">
      <c r="A59" s="53">
        <v>39904</v>
      </c>
      <c r="B59">
        <v>2.1749999999999999E-3</v>
      </c>
      <c r="C59" s="55">
        <f t="shared" si="0"/>
        <v>1.4276250000000001E-3</v>
      </c>
      <c r="Q59" s="53">
        <v>39904</v>
      </c>
      <c r="R59" s="72">
        <v>2.5840000000000002E-6</v>
      </c>
      <c r="S59" s="55">
        <f t="shared" si="1"/>
        <v>1.293875E-6</v>
      </c>
      <c r="V59" s="53">
        <v>39904</v>
      </c>
      <c r="W59">
        <v>4.9240000000000004E-4</v>
      </c>
      <c r="X59" s="55">
        <f t="shared" si="2"/>
        <v>5.0151250000000003E-4</v>
      </c>
      <c r="Z59" s="53">
        <v>39904</v>
      </c>
      <c r="AA59">
        <v>7.3180000000000001E-5</v>
      </c>
      <c r="AB59" s="55">
        <f t="shared" si="3"/>
        <v>4.1625000000000002E-5</v>
      </c>
    </row>
    <row r="60" spans="1:28" x14ac:dyDescent="0.25">
      <c r="A60" s="53">
        <v>39995</v>
      </c>
      <c r="B60">
        <v>1.82E-3</v>
      </c>
      <c r="C60" s="55">
        <f t="shared" si="0"/>
        <v>1.5223750000000001E-3</v>
      </c>
      <c r="Q60" s="53">
        <v>39995</v>
      </c>
      <c r="R60" s="72">
        <v>2.8820000000000001E-6</v>
      </c>
      <c r="S60" s="55">
        <f t="shared" si="1"/>
        <v>1.654125E-6</v>
      </c>
      <c r="V60" s="53">
        <v>39995</v>
      </c>
      <c r="W60">
        <v>3.9970000000000001E-4</v>
      </c>
      <c r="X60" s="55">
        <f t="shared" si="2"/>
        <v>4.9800000000000007E-4</v>
      </c>
      <c r="Z60" s="53">
        <v>39995</v>
      </c>
      <c r="AA60">
        <v>7.3800000000000005E-5</v>
      </c>
      <c r="AB60" s="55">
        <f t="shared" si="3"/>
        <v>4.551625E-5</v>
      </c>
    </row>
    <row r="61" spans="1:28" x14ac:dyDescent="0.25">
      <c r="A61" s="53">
        <v>40087</v>
      </c>
      <c r="B61">
        <v>1.588E-3</v>
      </c>
      <c r="C61" s="55">
        <f t="shared" si="0"/>
        <v>1.5782500000000002E-3</v>
      </c>
      <c r="Q61" s="53">
        <v>40087</v>
      </c>
      <c r="R61" s="72">
        <v>2.621E-6</v>
      </c>
      <c r="S61" s="55">
        <f t="shared" si="1"/>
        <v>1.9817500000000001E-6</v>
      </c>
      <c r="V61" s="53">
        <v>40087</v>
      </c>
      <c r="W61">
        <v>3.6989999999999999E-4</v>
      </c>
      <c r="X61" s="55">
        <f t="shared" si="2"/>
        <v>4.6634999999999998E-4</v>
      </c>
      <c r="Z61" s="53">
        <v>40087</v>
      </c>
      <c r="AA61">
        <v>8.441E-5</v>
      </c>
      <c r="AB61" s="55">
        <f t="shared" si="3"/>
        <v>4.9858750000000001E-5</v>
      </c>
    </row>
    <row r="62" spans="1:28" x14ac:dyDescent="0.25">
      <c r="A62" s="53">
        <v>40179</v>
      </c>
      <c r="B62">
        <v>1.446E-3</v>
      </c>
      <c r="C62" s="55">
        <f t="shared" si="0"/>
        <v>1.6250000000000001E-3</v>
      </c>
      <c r="Q62" s="53">
        <v>40179</v>
      </c>
      <c r="R62" s="72">
        <v>2.1090000000000001E-6</v>
      </c>
      <c r="S62" s="55">
        <f t="shared" si="1"/>
        <v>2.2453750000000001E-6</v>
      </c>
      <c r="V62" s="53">
        <v>40179</v>
      </c>
      <c r="W62">
        <v>3.2430000000000002E-4</v>
      </c>
      <c r="X62" s="55">
        <f t="shared" si="2"/>
        <v>4.4993750000000003E-4</v>
      </c>
      <c r="Z62" s="53">
        <v>40179</v>
      </c>
      <c r="AA62">
        <v>6.7039999999999995E-5</v>
      </c>
      <c r="AB62" s="55">
        <f t="shared" si="3"/>
        <v>5.6506250000000001E-5</v>
      </c>
    </row>
    <row r="63" spans="1:28" x14ac:dyDescent="0.25">
      <c r="A63" s="53">
        <v>40269</v>
      </c>
      <c r="B63">
        <v>9.724E-4</v>
      </c>
      <c r="C63" s="55">
        <f t="shared" si="0"/>
        <v>1.6060500000000001E-3</v>
      </c>
      <c r="Q63" s="53">
        <v>40269</v>
      </c>
      <c r="R63" s="72">
        <v>1.8670000000000001E-6</v>
      </c>
      <c r="S63" s="55">
        <f t="shared" si="1"/>
        <v>2.4787500000000002E-6</v>
      </c>
      <c r="V63" s="53">
        <v>40269</v>
      </c>
      <c r="W63">
        <v>2.6439999999999998E-4</v>
      </c>
      <c r="X63" s="55">
        <f t="shared" si="2"/>
        <v>4.2668750000000004E-4</v>
      </c>
      <c r="Z63" s="53">
        <v>40269</v>
      </c>
      <c r="AA63">
        <v>8.0320000000000003E-5</v>
      </c>
      <c r="AB63" s="55">
        <f t="shared" si="3"/>
        <v>6.3563749999999999E-5</v>
      </c>
    </row>
    <row r="64" spans="1:28" x14ac:dyDescent="0.25">
      <c r="A64" s="53">
        <v>40360</v>
      </c>
      <c r="B64">
        <v>8.4449999999999998E-4</v>
      </c>
      <c r="C64" s="55">
        <f t="shared" si="0"/>
        <v>1.5824874999999998E-3</v>
      </c>
      <c r="Q64" s="53">
        <v>40360</v>
      </c>
      <c r="R64" s="72">
        <v>1.198E-6</v>
      </c>
      <c r="S64" s="55">
        <f t="shared" si="1"/>
        <v>2.4690000000000004E-6</v>
      </c>
      <c r="V64" s="53">
        <v>40360</v>
      </c>
      <c r="W64">
        <v>2.23E-4</v>
      </c>
      <c r="X64" s="55">
        <f t="shared" si="2"/>
        <v>3.9796249999999998E-4</v>
      </c>
      <c r="Z64" s="53">
        <v>40360</v>
      </c>
      <c r="AA64">
        <v>1.4909999999999999E-4</v>
      </c>
      <c r="AB64" s="55">
        <f t="shared" si="3"/>
        <v>7.8482499999999993E-5</v>
      </c>
    </row>
    <row r="65" spans="1:28" x14ac:dyDescent="0.25">
      <c r="A65" s="53">
        <v>40452</v>
      </c>
      <c r="B65">
        <v>7.1100000000000004E-4</v>
      </c>
      <c r="C65" s="55">
        <f t="shared" si="0"/>
        <v>1.5052374999999997E-3</v>
      </c>
      <c r="Q65" s="53">
        <v>40452</v>
      </c>
      <c r="R65" s="72">
        <v>2.0870000000000001E-6</v>
      </c>
      <c r="S65" s="55">
        <f t="shared" si="1"/>
        <v>2.5678750000000004E-6</v>
      </c>
      <c r="V65" s="53">
        <v>40452</v>
      </c>
      <c r="W65">
        <v>2.4030000000000001E-4</v>
      </c>
      <c r="X65" s="55">
        <f t="shared" si="2"/>
        <v>3.5817500000000007E-4</v>
      </c>
      <c r="Z65" s="53">
        <v>40452</v>
      </c>
      <c r="AA65">
        <v>1.7560000000000001E-4</v>
      </c>
      <c r="AB65" s="55">
        <f t="shared" si="3"/>
        <v>9.7941250000000007E-5</v>
      </c>
    </row>
    <row r="66" spans="1:28" x14ac:dyDescent="0.25">
      <c r="A66" s="53">
        <v>40544</v>
      </c>
      <c r="B66">
        <v>6.1810000000000001E-4</v>
      </c>
      <c r="C66" s="55">
        <f t="shared" si="0"/>
        <v>1.271875E-3</v>
      </c>
      <c r="Q66" s="53">
        <v>40544</v>
      </c>
      <c r="R66" s="72">
        <v>3.2399999999999999E-6</v>
      </c>
      <c r="S66" s="55">
        <f t="shared" si="1"/>
        <v>2.3234999999999999E-6</v>
      </c>
      <c r="V66" s="53">
        <v>40544</v>
      </c>
      <c r="W66">
        <v>2.5789999999999998E-4</v>
      </c>
      <c r="X66" s="55">
        <f t="shared" si="2"/>
        <v>3.2148750000000003E-4</v>
      </c>
      <c r="Z66" s="53">
        <v>40544</v>
      </c>
      <c r="AA66">
        <v>1.883E-4</v>
      </c>
      <c r="AB66" s="55">
        <f t="shared" si="3"/>
        <v>1.1146875E-4</v>
      </c>
    </row>
    <row r="67" spans="1:28" x14ac:dyDescent="0.25">
      <c r="A67" s="53">
        <v>40634</v>
      </c>
      <c r="B67">
        <v>5.4839999999999999E-4</v>
      </c>
      <c r="C67" s="55">
        <f t="shared" si="0"/>
        <v>1.0685499999999999E-3</v>
      </c>
      <c r="Q67" s="53">
        <v>40634</v>
      </c>
      <c r="R67" s="72">
        <v>4.7110000000000003E-6</v>
      </c>
      <c r="S67" s="55">
        <f t="shared" si="1"/>
        <v>2.5893749999999997E-6</v>
      </c>
      <c r="V67" s="53">
        <v>40634</v>
      </c>
      <c r="W67">
        <v>2.4340000000000001E-4</v>
      </c>
      <c r="X67" s="55">
        <f t="shared" si="2"/>
        <v>2.9036249999999996E-4</v>
      </c>
      <c r="Z67" s="53">
        <v>40634</v>
      </c>
      <c r="AA67">
        <v>2.2900000000000001E-4</v>
      </c>
      <c r="AB67" s="55">
        <f t="shared" si="3"/>
        <v>1.3094624999999998E-4</v>
      </c>
    </row>
    <row r="68" spans="1:28" x14ac:dyDescent="0.25">
      <c r="A68" s="53">
        <v>40725</v>
      </c>
      <c r="B68">
        <v>6.8409999999999999E-4</v>
      </c>
      <c r="C68" s="55">
        <f t="shared" si="0"/>
        <v>9.2656249999999998E-4</v>
      </c>
      <c r="Q68" s="53">
        <v>40725</v>
      </c>
      <c r="R68" s="72">
        <v>2.0640000000000001E-6</v>
      </c>
      <c r="S68" s="55">
        <f t="shared" si="1"/>
        <v>2.4871249999999999E-6</v>
      </c>
      <c r="V68" s="53">
        <v>40725</v>
      </c>
      <c r="W68">
        <v>3.2489999999999998E-4</v>
      </c>
      <c r="X68" s="55">
        <f t="shared" si="2"/>
        <v>2.8101249999999998E-4</v>
      </c>
      <c r="Z68" s="53">
        <v>40725</v>
      </c>
      <c r="AA68">
        <v>2.5779999999999998E-4</v>
      </c>
      <c r="AB68" s="55">
        <f t="shared" si="3"/>
        <v>1.5394625E-4</v>
      </c>
    </row>
    <row r="69" spans="1:28" x14ac:dyDescent="0.25">
      <c r="A69" s="53">
        <v>40817</v>
      </c>
      <c r="B69">
        <v>9.2909999999999998E-4</v>
      </c>
      <c r="C69" s="55">
        <f t="shared" si="0"/>
        <v>8.4420000000000003E-4</v>
      </c>
      <c r="Q69" s="53">
        <v>40817</v>
      </c>
      <c r="R69" s="72">
        <v>3.275E-6</v>
      </c>
      <c r="S69" s="55">
        <f t="shared" si="1"/>
        <v>2.568875E-6</v>
      </c>
      <c r="V69" s="53">
        <v>40817</v>
      </c>
      <c r="W69">
        <v>4.7320000000000001E-4</v>
      </c>
      <c r="X69" s="55">
        <f t="shared" si="2"/>
        <v>2.93925E-4</v>
      </c>
      <c r="Z69" s="53">
        <v>40817</v>
      </c>
      <c r="AA69">
        <v>2.6509999999999999E-4</v>
      </c>
      <c r="AB69" s="55">
        <f t="shared" si="3"/>
        <v>1.7653249999999998E-4</v>
      </c>
    </row>
    <row r="70" spans="1:28" x14ac:dyDescent="0.25">
      <c r="A70" s="53">
        <v>40909</v>
      </c>
      <c r="B70">
        <v>1.2179999999999999E-3</v>
      </c>
      <c r="C70" s="55">
        <f t="shared" si="0"/>
        <v>8.1570000000000015E-4</v>
      </c>
      <c r="Q70" s="53">
        <v>40909</v>
      </c>
      <c r="R70" s="72">
        <v>2.852E-6</v>
      </c>
      <c r="S70" s="55">
        <f t="shared" si="1"/>
        <v>2.6617499999999995E-6</v>
      </c>
      <c r="V70" s="53">
        <v>40909</v>
      </c>
      <c r="W70">
        <v>5.084E-4</v>
      </c>
      <c r="X70" s="55">
        <f t="shared" si="2"/>
        <v>3.1693749999999994E-4</v>
      </c>
      <c r="Z70" s="53">
        <v>40909</v>
      </c>
      <c r="AA70">
        <v>2.4399999999999999E-4</v>
      </c>
      <c r="AB70" s="55">
        <f t="shared" si="3"/>
        <v>1.9865249999999999E-4</v>
      </c>
    </row>
    <row r="71" spans="1:28" x14ac:dyDescent="0.25">
      <c r="A71" s="53">
        <v>41000</v>
      </c>
      <c r="B71">
        <v>1.537E-3</v>
      </c>
      <c r="C71" s="55">
        <f t="shared" si="0"/>
        <v>8.8627499999999995E-4</v>
      </c>
      <c r="Q71" s="53">
        <v>41000</v>
      </c>
      <c r="R71" s="72">
        <v>4.0609999999999997E-6</v>
      </c>
      <c r="S71" s="55">
        <f t="shared" si="1"/>
        <v>2.9359999999999995E-6</v>
      </c>
      <c r="V71" s="53">
        <v>41000</v>
      </c>
      <c r="W71">
        <v>6.9209999999999996E-4</v>
      </c>
      <c r="X71" s="55">
        <f t="shared" si="2"/>
        <v>3.704E-4</v>
      </c>
      <c r="Z71" s="53">
        <v>41000</v>
      </c>
      <c r="AA71">
        <v>2.5030000000000001E-4</v>
      </c>
      <c r="AB71" s="55">
        <f t="shared" si="3"/>
        <v>2.1989999999999998E-4</v>
      </c>
    </row>
    <row r="72" spans="1:28" x14ac:dyDescent="0.25">
      <c r="A72" s="53">
        <v>41091</v>
      </c>
      <c r="B72">
        <v>1.797E-3</v>
      </c>
      <c r="C72" s="55">
        <f t="shared" si="0"/>
        <v>1.0053375E-3</v>
      </c>
      <c r="Q72" s="53">
        <v>41091</v>
      </c>
      <c r="R72" s="72">
        <v>4.7219999999999999E-6</v>
      </c>
      <c r="S72" s="55">
        <f t="shared" si="1"/>
        <v>3.3764999999999998E-6</v>
      </c>
      <c r="V72" s="53">
        <v>41091</v>
      </c>
      <c r="W72">
        <v>7.9889999999999996E-4</v>
      </c>
      <c r="X72" s="55">
        <f t="shared" si="2"/>
        <v>4.4238749999999999E-4</v>
      </c>
      <c r="Z72" s="53">
        <v>41091</v>
      </c>
      <c r="AA72">
        <v>3.0079999999999999E-4</v>
      </c>
      <c r="AB72" s="55">
        <f t="shared" si="3"/>
        <v>2.3886250000000001E-4</v>
      </c>
    </row>
    <row r="73" spans="1:28" x14ac:dyDescent="0.25">
      <c r="A73" s="53">
        <v>41183</v>
      </c>
      <c r="B73">
        <v>1.933E-3</v>
      </c>
      <c r="C73" s="55">
        <f t="shared" si="0"/>
        <v>1.1580875000000001E-3</v>
      </c>
      <c r="Q73" s="53">
        <v>41183</v>
      </c>
      <c r="R73" s="72">
        <v>4.5619999999999997E-6</v>
      </c>
      <c r="S73" s="55">
        <f t="shared" si="1"/>
        <v>3.6858750000000005E-6</v>
      </c>
      <c r="V73" s="53">
        <v>41183</v>
      </c>
      <c r="W73">
        <v>1.0499999999999999E-3</v>
      </c>
      <c r="X73" s="55">
        <f t="shared" si="2"/>
        <v>5.4359999999999999E-4</v>
      </c>
      <c r="Z73" s="53">
        <v>41183</v>
      </c>
      <c r="AA73">
        <v>3.2019999999999998E-4</v>
      </c>
      <c r="AB73" s="55">
        <f t="shared" si="3"/>
        <v>2.569375E-4</v>
      </c>
    </row>
    <row r="74" spans="1:28" x14ac:dyDescent="0.25">
      <c r="A74" s="53">
        <v>41275</v>
      </c>
      <c r="B74">
        <v>2.3310000000000002E-3</v>
      </c>
      <c r="C74" s="55">
        <f t="shared" ref="C74:C95" si="4">AVERAGE(B67:B74)</f>
        <v>1.3722000000000001E-3</v>
      </c>
      <c r="Q74" s="53">
        <v>41275</v>
      </c>
      <c r="R74" s="72">
        <v>4.2250000000000002E-6</v>
      </c>
      <c r="S74" s="55">
        <f t="shared" ref="S74:S95" si="5">AVERAGE(R67:R74)</f>
        <v>3.8090000000000003E-6</v>
      </c>
      <c r="V74" s="53">
        <v>41275</v>
      </c>
      <c r="W74">
        <v>1.06E-3</v>
      </c>
      <c r="X74" s="55">
        <f t="shared" ref="X74:X95" si="6">AVERAGE(W67:W74)</f>
        <v>6.4386249999999999E-4</v>
      </c>
      <c r="Z74" s="53">
        <v>41275</v>
      </c>
      <c r="AA74">
        <v>3.3579999999999998E-4</v>
      </c>
      <c r="AB74" s="55">
        <f t="shared" ref="AB74:AB95" si="7">AVERAGE(AA67:AA74)</f>
        <v>2.7537499999999996E-4</v>
      </c>
    </row>
    <row r="75" spans="1:28" x14ac:dyDescent="0.25">
      <c r="A75" s="53">
        <v>41365</v>
      </c>
      <c r="B75">
        <v>2.745E-3</v>
      </c>
      <c r="C75" s="55">
        <f t="shared" si="4"/>
        <v>1.6467750000000001E-3</v>
      </c>
      <c r="Q75" s="53">
        <v>41365</v>
      </c>
      <c r="R75" s="72">
        <v>3.3340000000000002E-6</v>
      </c>
      <c r="S75" s="55">
        <f t="shared" si="5"/>
        <v>3.6368749999999998E-6</v>
      </c>
      <c r="V75" s="53">
        <v>41365</v>
      </c>
      <c r="W75">
        <v>1.2949999999999999E-3</v>
      </c>
      <c r="X75" s="55">
        <f t="shared" si="6"/>
        <v>7.7531249999999996E-4</v>
      </c>
      <c r="Z75" s="53">
        <v>41365</v>
      </c>
      <c r="AA75">
        <v>3.9229999999999999E-4</v>
      </c>
      <c r="AB75" s="55">
        <f t="shared" si="7"/>
        <v>2.9578749999999995E-4</v>
      </c>
    </row>
    <row r="76" spans="1:28" x14ac:dyDescent="0.25">
      <c r="A76" s="53">
        <v>41456</v>
      </c>
      <c r="B76">
        <v>2.715E-3</v>
      </c>
      <c r="C76" s="55">
        <f t="shared" si="4"/>
        <v>1.9006375000000001E-3</v>
      </c>
      <c r="Q76" s="53">
        <v>41456</v>
      </c>
      <c r="R76" s="72">
        <v>3.3289999999999998E-6</v>
      </c>
      <c r="S76" s="55">
        <f t="shared" si="5"/>
        <v>3.7950000000000001E-6</v>
      </c>
      <c r="V76" s="53">
        <v>41456</v>
      </c>
      <c r="W76">
        <v>1.4790000000000001E-3</v>
      </c>
      <c r="X76" s="55">
        <f t="shared" si="6"/>
        <v>9.1957500000000006E-4</v>
      </c>
      <c r="Z76" s="53">
        <v>41456</v>
      </c>
      <c r="AA76">
        <v>3.9879999999999999E-4</v>
      </c>
      <c r="AB76" s="55">
        <f t="shared" si="7"/>
        <v>3.1341250000000001E-4</v>
      </c>
    </row>
    <row r="77" spans="1:28" x14ac:dyDescent="0.25">
      <c r="A77" s="53">
        <v>41548</v>
      </c>
      <c r="B77">
        <v>3.0019999999999999E-3</v>
      </c>
      <c r="C77" s="55">
        <f t="shared" si="4"/>
        <v>2.1597499999999998E-3</v>
      </c>
      <c r="Q77" s="53">
        <v>41548</v>
      </c>
      <c r="R77" s="72">
        <v>4.3170000000000003E-6</v>
      </c>
      <c r="S77" s="55">
        <f t="shared" si="5"/>
        <v>3.9252500000000002E-6</v>
      </c>
      <c r="V77" s="53">
        <v>41548</v>
      </c>
      <c r="W77">
        <v>1.2459999999999999E-3</v>
      </c>
      <c r="X77" s="55">
        <f t="shared" si="6"/>
        <v>1.016175E-3</v>
      </c>
      <c r="Z77" s="53">
        <v>41548</v>
      </c>
      <c r="AA77">
        <v>4.2670000000000002E-4</v>
      </c>
      <c r="AB77" s="55">
        <f t="shared" si="7"/>
        <v>3.3361250000000001E-4</v>
      </c>
    </row>
    <row r="78" spans="1:28" x14ac:dyDescent="0.25">
      <c r="A78" s="53">
        <v>41640</v>
      </c>
      <c r="B78">
        <v>3.32E-3</v>
      </c>
      <c r="C78" s="55">
        <f t="shared" si="4"/>
        <v>2.4225000000000002E-3</v>
      </c>
      <c r="Q78" s="53">
        <v>41640</v>
      </c>
      <c r="R78" s="72">
        <v>2.9440000000000001E-6</v>
      </c>
      <c r="S78" s="55">
        <f t="shared" si="5"/>
        <v>3.9367499999999992E-6</v>
      </c>
      <c r="V78" s="53">
        <v>41640</v>
      </c>
      <c r="W78">
        <v>1.8270000000000001E-3</v>
      </c>
      <c r="X78" s="55">
        <f t="shared" si="6"/>
        <v>1.181E-3</v>
      </c>
      <c r="Z78" s="53">
        <v>41640</v>
      </c>
      <c r="AA78">
        <v>4.3429999999999999E-4</v>
      </c>
      <c r="AB78" s="55">
        <f t="shared" si="7"/>
        <v>3.5739999999999996E-4</v>
      </c>
    </row>
    <row r="79" spans="1:28" x14ac:dyDescent="0.25">
      <c r="A79" s="53">
        <v>41730</v>
      </c>
      <c r="B79">
        <v>3.4489999999999998E-3</v>
      </c>
      <c r="C79" s="55">
        <f t="shared" si="4"/>
        <v>2.6615000000000002E-3</v>
      </c>
      <c r="Q79" s="53">
        <v>41730</v>
      </c>
      <c r="R79" s="72">
        <v>6.9779999999999999E-6</v>
      </c>
      <c r="S79" s="55">
        <f t="shared" si="5"/>
        <v>4.3013749999999991E-6</v>
      </c>
      <c r="V79" s="53">
        <v>41730</v>
      </c>
      <c r="W79">
        <v>2.0830000000000002E-3</v>
      </c>
      <c r="X79" s="55">
        <f t="shared" si="6"/>
        <v>1.3548625E-3</v>
      </c>
      <c r="Z79" s="53">
        <v>41730</v>
      </c>
      <c r="AA79">
        <v>4.6410000000000001E-4</v>
      </c>
      <c r="AB79" s="55">
        <f t="shared" si="7"/>
        <v>3.8412499999999997E-4</v>
      </c>
    </row>
    <row r="80" spans="1:28" x14ac:dyDescent="0.25">
      <c r="A80" s="53">
        <v>41821</v>
      </c>
      <c r="B80">
        <v>3.5439999999999998E-3</v>
      </c>
      <c r="C80" s="55">
        <f t="shared" si="4"/>
        <v>2.8798749999999996E-3</v>
      </c>
      <c r="Q80" s="53">
        <v>41821</v>
      </c>
      <c r="R80" s="72">
        <v>9.1300000000000007E-6</v>
      </c>
      <c r="S80" s="55">
        <f t="shared" si="5"/>
        <v>4.8523750000000003E-6</v>
      </c>
      <c r="V80" s="53">
        <v>41821</v>
      </c>
      <c r="W80">
        <v>2.3189999999999999E-3</v>
      </c>
      <c r="X80" s="55">
        <f t="shared" si="6"/>
        <v>1.544875E-3</v>
      </c>
      <c r="Z80" s="53">
        <v>41821</v>
      </c>
      <c r="AA80">
        <v>4.5859999999999998E-4</v>
      </c>
      <c r="AB80" s="55">
        <f t="shared" si="7"/>
        <v>4.0384999999999992E-4</v>
      </c>
    </row>
    <row r="81" spans="1:28" x14ac:dyDescent="0.25">
      <c r="A81" s="53">
        <v>41913</v>
      </c>
      <c r="B81">
        <v>3.9620000000000002E-3</v>
      </c>
      <c r="C81" s="55">
        <f t="shared" si="4"/>
        <v>3.1335E-3</v>
      </c>
      <c r="Q81" s="53">
        <v>41913</v>
      </c>
      <c r="R81" s="72">
        <v>8.7919999999999998E-6</v>
      </c>
      <c r="S81" s="55">
        <f t="shared" si="5"/>
        <v>5.3811250000000001E-6</v>
      </c>
      <c r="V81" s="53">
        <v>41913</v>
      </c>
      <c r="W81">
        <v>2.5500000000000002E-3</v>
      </c>
      <c r="X81" s="55">
        <f t="shared" si="6"/>
        <v>1.732375E-3</v>
      </c>
      <c r="Z81" s="53">
        <v>41913</v>
      </c>
      <c r="AA81">
        <v>4.6710000000000002E-4</v>
      </c>
      <c r="AB81" s="55">
        <f t="shared" si="7"/>
        <v>4.222125E-4</v>
      </c>
    </row>
    <row r="82" spans="1:28" x14ac:dyDescent="0.25">
      <c r="A82" s="53">
        <v>42005</v>
      </c>
      <c r="B82">
        <v>4.3880000000000004E-3</v>
      </c>
      <c r="C82" s="55">
        <f t="shared" si="4"/>
        <v>3.3906249999999995E-3</v>
      </c>
      <c r="Q82" s="53">
        <v>42005</v>
      </c>
      <c r="R82" s="72">
        <v>7.8569999999999995E-6</v>
      </c>
      <c r="S82" s="55">
        <f t="shared" si="5"/>
        <v>5.8351249999999995E-6</v>
      </c>
      <c r="V82" s="53">
        <v>42005</v>
      </c>
      <c r="W82">
        <v>7.097E-3</v>
      </c>
      <c r="X82" s="55">
        <f t="shared" si="6"/>
        <v>2.4870000000000001E-3</v>
      </c>
      <c r="Z82" s="53">
        <v>42005</v>
      </c>
      <c r="AA82">
        <v>5.042E-4</v>
      </c>
      <c r="AB82" s="55">
        <f t="shared" si="7"/>
        <v>4.4326249999999999E-4</v>
      </c>
    </row>
    <row r="83" spans="1:28" x14ac:dyDescent="0.25">
      <c r="A83" s="53">
        <v>42095</v>
      </c>
      <c r="B83">
        <v>4.3499999999999997E-3</v>
      </c>
      <c r="C83" s="55">
        <f t="shared" si="4"/>
        <v>3.5912499999999998E-3</v>
      </c>
      <c r="Q83" s="53">
        <v>42095</v>
      </c>
      <c r="R83" s="72">
        <v>9.4769999999999992E-6</v>
      </c>
      <c r="S83" s="55">
        <f t="shared" si="5"/>
        <v>6.6030000000000001E-6</v>
      </c>
      <c r="V83" s="53">
        <v>42095</v>
      </c>
      <c r="W83">
        <v>6.5680000000000001E-3</v>
      </c>
      <c r="X83" s="55">
        <f t="shared" si="6"/>
        <v>3.146125E-3</v>
      </c>
      <c r="Z83" s="53">
        <v>42095</v>
      </c>
      <c r="AA83">
        <v>5.0140000000000004E-4</v>
      </c>
      <c r="AB83" s="55">
        <f t="shared" si="7"/>
        <v>4.5689999999999999E-4</v>
      </c>
    </row>
    <row r="84" spans="1:28" x14ac:dyDescent="0.25">
      <c r="A84" s="53">
        <v>42186</v>
      </c>
      <c r="B84">
        <v>4.437E-3</v>
      </c>
      <c r="C84" s="55">
        <f t="shared" si="4"/>
        <v>3.8065E-3</v>
      </c>
      <c r="Q84" s="53">
        <v>42186</v>
      </c>
      <c r="R84" s="72">
        <v>9.6460000000000005E-6</v>
      </c>
      <c r="S84" s="55">
        <f t="shared" si="5"/>
        <v>7.3926249999999994E-6</v>
      </c>
      <c r="V84" s="53">
        <v>42186</v>
      </c>
      <c r="W84">
        <v>6.9950000000000003E-3</v>
      </c>
      <c r="X84" s="55">
        <f t="shared" si="6"/>
        <v>3.8356250000000005E-3</v>
      </c>
      <c r="Z84" s="53">
        <v>42186</v>
      </c>
      <c r="AA84">
        <v>4.797E-4</v>
      </c>
      <c r="AB84" s="55">
        <f t="shared" si="7"/>
        <v>4.6701249999999995E-4</v>
      </c>
    </row>
    <row r="85" spans="1:28" x14ac:dyDescent="0.25">
      <c r="A85" s="53">
        <v>42278</v>
      </c>
      <c r="B85">
        <v>4.509E-3</v>
      </c>
      <c r="C85" s="55">
        <f t="shared" si="4"/>
        <v>3.9948750000000002E-3</v>
      </c>
      <c r="Q85" s="53">
        <v>42278</v>
      </c>
      <c r="R85" s="72">
        <v>1.0509999999999999E-5</v>
      </c>
      <c r="S85" s="55">
        <f t="shared" si="5"/>
        <v>8.166750000000001E-6</v>
      </c>
      <c r="V85" s="53">
        <v>42278</v>
      </c>
      <c r="W85">
        <v>7.0130000000000001E-3</v>
      </c>
      <c r="X85" s="55">
        <f t="shared" si="6"/>
        <v>4.5565000000000007E-3</v>
      </c>
      <c r="Z85" s="53">
        <v>42278</v>
      </c>
      <c r="AA85">
        <v>5.5110000000000001E-4</v>
      </c>
      <c r="AB85" s="55">
        <f t="shared" si="7"/>
        <v>4.8256250000000003E-4</v>
      </c>
    </row>
    <row r="86" spans="1:28" x14ac:dyDescent="0.25">
      <c r="A86" s="53">
        <v>42370</v>
      </c>
      <c r="B86">
        <v>4.921E-3</v>
      </c>
      <c r="C86" s="55">
        <f t="shared" si="4"/>
        <v>4.1949999999999999E-3</v>
      </c>
      <c r="Q86" s="53">
        <v>42370</v>
      </c>
      <c r="R86" s="72">
        <v>9.7030000000000001E-6</v>
      </c>
      <c r="S86" s="55">
        <f t="shared" si="5"/>
        <v>9.0116250000000003E-6</v>
      </c>
      <c r="V86" s="53">
        <v>42370</v>
      </c>
      <c r="W86">
        <v>7.4850000000000003E-3</v>
      </c>
      <c r="X86" s="55">
        <f t="shared" si="6"/>
        <v>5.2637500000000002E-3</v>
      </c>
      <c r="Z86" s="53">
        <v>42370</v>
      </c>
      <c r="AA86">
        <v>5.6439999999999995E-4</v>
      </c>
      <c r="AB86" s="55">
        <f t="shared" si="7"/>
        <v>4.9882500000000005E-4</v>
      </c>
    </row>
    <row r="87" spans="1:28" x14ac:dyDescent="0.25">
      <c r="A87" s="53">
        <v>42461</v>
      </c>
      <c r="B87">
        <v>5.0280000000000004E-3</v>
      </c>
      <c r="C87" s="55">
        <f t="shared" si="4"/>
        <v>4.3923749999999996E-3</v>
      </c>
      <c r="Q87" s="53">
        <v>42461</v>
      </c>
      <c r="R87" s="72">
        <v>1.0370000000000001E-5</v>
      </c>
      <c r="S87" s="55">
        <f t="shared" si="5"/>
        <v>9.435625E-6</v>
      </c>
      <c r="V87" s="53">
        <v>42461</v>
      </c>
      <c r="W87">
        <v>7.6499999999999997E-3</v>
      </c>
      <c r="X87" s="55">
        <f t="shared" si="6"/>
        <v>5.9596249999999996E-3</v>
      </c>
      <c r="Z87" s="53">
        <v>42461</v>
      </c>
      <c r="AA87">
        <v>6.5819999999999995E-4</v>
      </c>
      <c r="AB87" s="55">
        <f t="shared" si="7"/>
        <v>5.2308750000000005E-4</v>
      </c>
    </row>
    <row r="88" spans="1:28" x14ac:dyDescent="0.25">
      <c r="A88" s="53">
        <v>42552</v>
      </c>
      <c r="B88">
        <v>4.888E-3</v>
      </c>
      <c r="C88" s="55">
        <f t="shared" si="4"/>
        <v>4.5603750000000002E-3</v>
      </c>
      <c r="Q88" s="53">
        <v>42552</v>
      </c>
      <c r="R88" s="72">
        <v>1.081E-5</v>
      </c>
      <c r="S88" s="55">
        <f t="shared" si="5"/>
        <v>9.6456249999999997E-6</v>
      </c>
      <c r="V88" s="53">
        <v>42552</v>
      </c>
      <c r="W88">
        <v>6.7759999999999999E-3</v>
      </c>
      <c r="X88" s="55">
        <f t="shared" si="6"/>
        <v>6.5167499999999991E-3</v>
      </c>
      <c r="Z88" s="53">
        <v>42552</v>
      </c>
      <c r="AA88">
        <v>7.1540000000000004E-4</v>
      </c>
      <c r="AB88" s="55">
        <f t="shared" si="7"/>
        <v>5.5518750000000002E-4</v>
      </c>
    </row>
    <row r="89" spans="1:28" x14ac:dyDescent="0.25">
      <c r="A89" s="53">
        <v>42644</v>
      </c>
      <c r="B89">
        <v>5.2589999999999998E-3</v>
      </c>
      <c r="C89" s="55">
        <f t="shared" si="4"/>
        <v>4.7225000000000001E-3</v>
      </c>
      <c r="Q89" s="53">
        <v>42644</v>
      </c>
      <c r="R89" s="72">
        <v>1.114E-5</v>
      </c>
      <c r="S89" s="55">
        <f t="shared" si="5"/>
        <v>9.9391250000000012E-6</v>
      </c>
      <c r="V89" s="53">
        <v>42644</v>
      </c>
      <c r="W89">
        <v>1.01E-2</v>
      </c>
      <c r="X89" s="55">
        <f t="shared" si="6"/>
        <v>7.4604999999999993E-3</v>
      </c>
      <c r="Z89" s="53">
        <v>42644</v>
      </c>
      <c r="AA89">
        <v>7.3629999999999995E-4</v>
      </c>
      <c r="AB89" s="55">
        <f t="shared" si="7"/>
        <v>5.8883749999999999E-4</v>
      </c>
    </row>
    <row r="90" spans="1:28" x14ac:dyDescent="0.25">
      <c r="A90" s="53">
        <v>42736</v>
      </c>
      <c r="B90">
        <v>5.3239999999999997E-3</v>
      </c>
      <c r="C90" s="55">
        <f t="shared" si="4"/>
        <v>4.8395000000000001E-3</v>
      </c>
      <c r="Q90" s="53">
        <v>42736</v>
      </c>
      <c r="R90" s="72">
        <v>1.0859999999999999E-5</v>
      </c>
      <c r="S90" s="55">
        <f t="shared" si="5"/>
        <v>1.0314500000000001E-5</v>
      </c>
      <c r="V90" s="53">
        <v>42736</v>
      </c>
      <c r="W90">
        <v>7.8700000000000003E-3</v>
      </c>
      <c r="X90" s="55">
        <f t="shared" si="6"/>
        <v>7.5571249999999996E-3</v>
      </c>
      <c r="Z90" s="53">
        <v>42736</v>
      </c>
      <c r="AA90">
        <v>7.1109999999999999E-4</v>
      </c>
      <c r="AB90" s="55">
        <f t="shared" si="7"/>
        <v>6.1470000000000003E-4</v>
      </c>
    </row>
    <row r="91" spans="1:28" x14ac:dyDescent="0.25">
      <c r="A91" s="53">
        <v>42826</v>
      </c>
      <c r="B91">
        <v>5.6319999999999999E-3</v>
      </c>
      <c r="C91" s="55">
        <f t="shared" si="4"/>
        <v>4.9997499999999999E-3</v>
      </c>
      <c r="Q91" s="53">
        <v>42826</v>
      </c>
      <c r="R91" s="72">
        <v>1.1399999999999999E-5</v>
      </c>
      <c r="S91" s="55">
        <f t="shared" si="5"/>
        <v>1.0554875000000001E-5</v>
      </c>
      <c r="V91" s="53">
        <v>42826</v>
      </c>
      <c r="W91">
        <v>9.0729999999999995E-3</v>
      </c>
      <c r="X91" s="55">
        <f t="shared" si="6"/>
        <v>7.8702500000000005E-3</v>
      </c>
      <c r="Z91" s="53">
        <v>42826</v>
      </c>
      <c r="AA91">
        <v>7.1679999999999997E-4</v>
      </c>
      <c r="AB91" s="55">
        <f t="shared" si="7"/>
        <v>6.4162500000000005E-4</v>
      </c>
    </row>
    <row r="92" spans="1:28" x14ac:dyDescent="0.25">
      <c r="A92" s="53">
        <v>42917</v>
      </c>
      <c r="B92">
        <v>5.9670000000000001E-3</v>
      </c>
      <c r="C92" s="55">
        <f t="shared" si="4"/>
        <v>5.1910000000000003E-3</v>
      </c>
      <c r="Q92" s="53">
        <v>42917</v>
      </c>
      <c r="R92" s="72">
        <v>1.1389999999999999E-5</v>
      </c>
      <c r="S92" s="55">
        <f t="shared" si="5"/>
        <v>1.0772875E-5</v>
      </c>
      <c r="V92" s="53">
        <v>42917</v>
      </c>
      <c r="W92">
        <v>1.065E-2</v>
      </c>
      <c r="X92" s="55">
        <f t="shared" si="6"/>
        <v>8.3271250000000012E-3</v>
      </c>
      <c r="Z92" s="53">
        <v>42917</v>
      </c>
      <c r="AA92">
        <v>7.5389999999999995E-4</v>
      </c>
      <c r="AB92" s="55">
        <f t="shared" si="7"/>
        <v>6.759E-4</v>
      </c>
    </row>
    <row r="93" spans="1:28" x14ac:dyDescent="0.25">
      <c r="A93" s="53">
        <v>43009</v>
      </c>
      <c r="B93">
        <v>6.2599999999999999E-3</v>
      </c>
      <c r="C93" s="55">
        <f t="shared" si="4"/>
        <v>5.4098749999999998E-3</v>
      </c>
      <c r="Q93" s="53">
        <v>43009</v>
      </c>
      <c r="R93" s="72">
        <v>1.219E-5</v>
      </c>
      <c r="S93" s="55">
        <f t="shared" si="5"/>
        <v>1.0982874999999999E-5</v>
      </c>
      <c r="V93" s="53">
        <v>43009</v>
      </c>
      <c r="W93">
        <v>1.1509999999999999E-2</v>
      </c>
      <c r="X93" s="55">
        <f t="shared" si="6"/>
        <v>8.8892499999999996E-3</v>
      </c>
      <c r="Z93" s="53">
        <v>43009</v>
      </c>
      <c r="AA93">
        <v>7.9799999999999999E-4</v>
      </c>
      <c r="AB93" s="55">
        <f t="shared" si="7"/>
        <v>7.0676250000000006E-4</v>
      </c>
    </row>
    <row r="94" spans="1:28" x14ac:dyDescent="0.25">
      <c r="A94" s="53">
        <v>43101</v>
      </c>
      <c r="B94">
        <v>6.2630000000000003E-3</v>
      </c>
      <c r="C94" s="55">
        <f t="shared" si="4"/>
        <v>5.5776250000000001E-3</v>
      </c>
      <c r="Q94" s="53">
        <v>43101</v>
      </c>
      <c r="R94" s="72">
        <v>1.4049999999999999E-5</v>
      </c>
      <c r="S94" s="55">
        <f t="shared" si="5"/>
        <v>1.1526250000000002E-5</v>
      </c>
      <c r="V94" s="53">
        <v>43101</v>
      </c>
      <c r="W94">
        <v>1.106E-2</v>
      </c>
      <c r="X94" s="55">
        <f t="shared" si="6"/>
        <v>9.3361249999999989E-3</v>
      </c>
      <c r="Z94" s="53">
        <v>43101</v>
      </c>
      <c r="AA94">
        <v>8.4880000000000003E-4</v>
      </c>
      <c r="AB94" s="55">
        <f t="shared" si="7"/>
        <v>7.4231250000000003E-4</v>
      </c>
    </row>
    <row r="95" spans="1:28" x14ac:dyDescent="0.25">
      <c r="A95" s="53">
        <v>43191</v>
      </c>
      <c r="B95">
        <v>6.5659999999999998E-3</v>
      </c>
      <c r="C95" s="55">
        <f t="shared" si="4"/>
        <v>5.7698749999999998E-3</v>
      </c>
      <c r="Q95" s="53">
        <v>43191</v>
      </c>
      <c r="R95" s="72">
        <v>1.4739999999999999E-5</v>
      </c>
      <c r="S95" s="55">
        <f t="shared" si="5"/>
        <v>1.20725E-5</v>
      </c>
      <c r="V95" s="53">
        <v>43191</v>
      </c>
      <c r="W95">
        <v>1.204E-2</v>
      </c>
      <c r="X95" s="55">
        <f t="shared" si="6"/>
        <v>9.8848749999999978E-3</v>
      </c>
      <c r="Z95" s="53">
        <v>43191</v>
      </c>
      <c r="AA95">
        <v>8.3219999999999995E-4</v>
      </c>
      <c r="AB95" s="55">
        <f t="shared" si="7"/>
        <v>7.6406249999999998E-4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50" zoomScaleNormal="50" workbookViewId="0"/>
  </sheetViews>
  <sheetFormatPr baseColWidth="10" defaultRowHeight="15" x14ac:dyDescent="0.25"/>
  <cols>
    <col min="3" max="3" width="14.85546875" customWidth="1"/>
    <col min="17" max="17" width="13.7109375" customWidth="1"/>
    <col min="18" max="18" width="12.140625" customWidth="1"/>
  </cols>
  <sheetData>
    <row r="1" spans="1:19" x14ac:dyDescent="0.25">
      <c r="A1" t="s">
        <v>429</v>
      </c>
    </row>
    <row r="2" spans="1:19" x14ac:dyDescent="0.25">
      <c r="A2" t="s">
        <v>255</v>
      </c>
    </row>
    <row r="3" spans="1:19" ht="32.25" customHeight="1" x14ac:dyDescent="0.25">
      <c r="B3" t="s">
        <v>250</v>
      </c>
      <c r="C3" s="58" t="s">
        <v>261</v>
      </c>
      <c r="D3" t="s">
        <v>259</v>
      </c>
      <c r="E3" t="s">
        <v>258</v>
      </c>
      <c r="P3" t="s">
        <v>250</v>
      </c>
      <c r="Q3" s="58" t="s">
        <v>262</v>
      </c>
      <c r="R3" s="13" t="s">
        <v>260</v>
      </c>
      <c r="S3" t="s">
        <v>258</v>
      </c>
    </row>
    <row r="4" spans="1:19" x14ac:dyDescent="0.25">
      <c r="B4" s="53">
        <v>33239</v>
      </c>
      <c r="C4" s="55">
        <v>0.8</v>
      </c>
      <c r="D4" s="15"/>
      <c r="E4" s="15">
        <f>AVERAGE($C$4:$C$19)</f>
        <v>0.86250000000000004</v>
      </c>
      <c r="P4" s="53">
        <v>33239</v>
      </c>
      <c r="R4" s="15"/>
      <c r="S4" s="15">
        <f>AVERAGE($Q$4:$Q$19)</f>
        <v>0.86666666666666681</v>
      </c>
    </row>
    <row r="5" spans="1:19" x14ac:dyDescent="0.25">
      <c r="B5" s="53">
        <v>33329</v>
      </c>
      <c r="C5" s="55">
        <v>0.8</v>
      </c>
      <c r="D5" s="15"/>
      <c r="E5" s="15">
        <f t="shared" ref="E5:E20" si="0">AVERAGE($C$4:$C$19)</f>
        <v>0.86250000000000004</v>
      </c>
      <c r="P5" s="53">
        <v>33329</v>
      </c>
      <c r="Q5" s="55">
        <v>0.8</v>
      </c>
      <c r="R5" s="15"/>
      <c r="S5" s="15">
        <f t="shared" ref="S5:S19" si="1">AVERAGE($Q$4:$Q$19)</f>
        <v>0.86666666666666681</v>
      </c>
    </row>
    <row r="6" spans="1:19" x14ac:dyDescent="0.25">
      <c r="B6" s="53">
        <v>33420</v>
      </c>
      <c r="C6" s="55">
        <v>0.6</v>
      </c>
      <c r="D6" s="15"/>
      <c r="E6" s="15">
        <f t="shared" si="0"/>
        <v>0.86250000000000004</v>
      </c>
      <c r="P6" s="53">
        <v>33420</v>
      </c>
      <c r="Q6" s="55">
        <v>1</v>
      </c>
      <c r="R6" s="15"/>
      <c r="S6" s="15">
        <f t="shared" si="1"/>
        <v>0.86666666666666681</v>
      </c>
    </row>
    <row r="7" spans="1:19" x14ac:dyDescent="0.25">
      <c r="B7" s="53">
        <v>33512</v>
      </c>
      <c r="C7" s="55">
        <v>0.8</v>
      </c>
      <c r="D7" s="15"/>
      <c r="E7" s="15">
        <f t="shared" si="0"/>
        <v>0.86250000000000004</v>
      </c>
      <c r="P7" s="53">
        <v>33512</v>
      </c>
      <c r="Q7" s="55">
        <v>0.6</v>
      </c>
      <c r="R7" s="15"/>
      <c r="S7" s="15">
        <f t="shared" si="1"/>
        <v>0.86666666666666681</v>
      </c>
    </row>
    <row r="8" spans="1:19" x14ac:dyDescent="0.25">
      <c r="B8" s="53">
        <v>33604</v>
      </c>
      <c r="C8" s="55">
        <v>0.8</v>
      </c>
      <c r="D8" s="15"/>
      <c r="E8" s="15">
        <f t="shared" si="0"/>
        <v>0.86250000000000004</v>
      </c>
      <c r="P8" s="53">
        <v>33604</v>
      </c>
      <c r="Q8" s="55">
        <v>0.8</v>
      </c>
      <c r="R8" s="15"/>
      <c r="S8" s="15">
        <f t="shared" si="1"/>
        <v>0.86666666666666681</v>
      </c>
    </row>
    <row r="9" spans="1:19" x14ac:dyDescent="0.25">
      <c r="B9" s="53">
        <v>33695</v>
      </c>
      <c r="C9" s="55">
        <v>0.8</v>
      </c>
      <c r="D9" s="15"/>
      <c r="E9" s="15">
        <f t="shared" si="0"/>
        <v>0.86250000000000004</v>
      </c>
      <c r="P9" s="53">
        <v>33695</v>
      </c>
      <c r="Q9" s="55">
        <v>1</v>
      </c>
      <c r="R9" s="15"/>
      <c r="S9" s="15">
        <f t="shared" si="1"/>
        <v>0.86666666666666681</v>
      </c>
    </row>
    <row r="10" spans="1:19" x14ac:dyDescent="0.25">
      <c r="B10" s="53">
        <v>33786</v>
      </c>
      <c r="C10" s="55">
        <v>0.6</v>
      </c>
      <c r="D10" s="15"/>
      <c r="E10" s="15">
        <f t="shared" si="0"/>
        <v>0.86250000000000004</v>
      </c>
      <c r="P10" s="53">
        <v>33786</v>
      </c>
      <c r="Q10" s="55">
        <v>1</v>
      </c>
      <c r="R10" s="15"/>
      <c r="S10" s="15">
        <f t="shared" si="1"/>
        <v>0.86666666666666681</v>
      </c>
    </row>
    <row r="11" spans="1:19" x14ac:dyDescent="0.25">
      <c r="B11" s="53">
        <v>33878</v>
      </c>
      <c r="C11" s="55">
        <v>0.8</v>
      </c>
      <c r="D11" s="15">
        <f>AVERAGE(C4:C11)</f>
        <v>0.74999999999999989</v>
      </c>
      <c r="E11" s="15">
        <f t="shared" si="0"/>
        <v>0.86250000000000004</v>
      </c>
      <c r="P11" s="53">
        <v>33878</v>
      </c>
      <c r="Q11" s="55">
        <v>1</v>
      </c>
      <c r="R11" s="15">
        <f>AVERAGE(Q4:Q11)</f>
        <v>0.88571428571428579</v>
      </c>
      <c r="S11" s="15">
        <f t="shared" si="1"/>
        <v>0.86666666666666681</v>
      </c>
    </row>
    <row r="12" spans="1:19" x14ac:dyDescent="0.25">
      <c r="B12" s="53">
        <v>33970</v>
      </c>
      <c r="C12" s="55">
        <v>1</v>
      </c>
      <c r="D12" s="15">
        <f t="shared" ref="D12:D35" si="2">AVERAGE(C5:C12)</f>
        <v>0.77499999999999991</v>
      </c>
      <c r="E12" s="15">
        <f t="shared" si="0"/>
        <v>0.86250000000000004</v>
      </c>
      <c r="P12" s="53">
        <v>33970</v>
      </c>
      <c r="Q12" s="55">
        <v>1</v>
      </c>
      <c r="R12" s="15">
        <f t="shared" ref="R12:R35" si="3">AVERAGE(Q5:Q12)</f>
        <v>0.9</v>
      </c>
      <c r="S12" s="15">
        <f t="shared" si="1"/>
        <v>0.86666666666666681</v>
      </c>
    </row>
    <row r="13" spans="1:19" x14ac:dyDescent="0.25">
      <c r="B13" s="53">
        <v>34060</v>
      </c>
      <c r="C13" s="55">
        <v>1</v>
      </c>
      <c r="D13" s="15">
        <f t="shared" si="2"/>
        <v>0.8</v>
      </c>
      <c r="E13" s="15">
        <f t="shared" si="0"/>
        <v>0.86250000000000004</v>
      </c>
      <c r="P13" s="53">
        <v>34060</v>
      </c>
      <c r="Q13" s="55">
        <v>1</v>
      </c>
      <c r="R13" s="15">
        <f t="shared" si="3"/>
        <v>0.92500000000000004</v>
      </c>
      <c r="S13" s="15">
        <f t="shared" si="1"/>
        <v>0.86666666666666681</v>
      </c>
    </row>
    <row r="14" spans="1:19" x14ac:dyDescent="0.25">
      <c r="B14" s="53">
        <v>34151</v>
      </c>
      <c r="C14" s="55">
        <v>1</v>
      </c>
      <c r="D14" s="15">
        <f t="shared" si="2"/>
        <v>0.85000000000000009</v>
      </c>
      <c r="E14" s="15">
        <f t="shared" si="0"/>
        <v>0.86250000000000004</v>
      </c>
      <c r="P14" s="53">
        <v>34151</v>
      </c>
      <c r="Q14" s="55">
        <v>0.6</v>
      </c>
      <c r="R14" s="15">
        <f t="shared" si="3"/>
        <v>0.875</v>
      </c>
      <c r="S14" s="15">
        <f t="shared" si="1"/>
        <v>0.86666666666666681</v>
      </c>
    </row>
    <row r="15" spans="1:19" x14ac:dyDescent="0.25">
      <c r="B15" s="53">
        <v>34243</v>
      </c>
      <c r="C15" s="55">
        <v>1</v>
      </c>
      <c r="D15" s="15">
        <f t="shared" si="2"/>
        <v>0.875</v>
      </c>
      <c r="E15" s="15">
        <f t="shared" si="0"/>
        <v>0.86250000000000004</v>
      </c>
      <c r="P15" s="53">
        <v>34243</v>
      </c>
      <c r="Q15" s="55">
        <v>1</v>
      </c>
      <c r="R15" s="15">
        <f t="shared" si="3"/>
        <v>0.92499999999999993</v>
      </c>
      <c r="S15" s="15">
        <f t="shared" si="1"/>
        <v>0.86666666666666681</v>
      </c>
    </row>
    <row r="16" spans="1:19" x14ac:dyDescent="0.25">
      <c r="B16" s="53">
        <v>34335</v>
      </c>
      <c r="C16" s="55">
        <v>1</v>
      </c>
      <c r="D16" s="15">
        <f t="shared" si="2"/>
        <v>0.9</v>
      </c>
      <c r="E16" s="15">
        <f t="shared" si="0"/>
        <v>0.86250000000000004</v>
      </c>
      <c r="P16" s="53">
        <v>34335</v>
      </c>
      <c r="Q16" s="55">
        <v>0.8</v>
      </c>
      <c r="R16" s="15">
        <f t="shared" si="3"/>
        <v>0.92499999999999993</v>
      </c>
      <c r="S16" s="15">
        <f t="shared" si="1"/>
        <v>0.86666666666666681</v>
      </c>
    </row>
    <row r="17" spans="2:19" x14ac:dyDescent="0.25">
      <c r="B17" s="53">
        <v>34425</v>
      </c>
      <c r="C17" s="55">
        <v>1</v>
      </c>
      <c r="D17" s="15">
        <f t="shared" si="2"/>
        <v>0.92500000000000004</v>
      </c>
      <c r="E17" s="15">
        <f t="shared" si="0"/>
        <v>0.86250000000000004</v>
      </c>
      <c r="P17" s="53">
        <v>34425</v>
      </c>
      <c r="Q17" s="55">
        <v>0.8</v>
      </c>
      <c r="R17" s="15">
        <f t="shared" si="3"/>
        <v>0.89999999999999991</v>
      </c>
      <c r="S17" s="15">
        <f t="shared" si="1"/>
        <v>0.86666666666666681</v>
      </c>
    </row>
    <row r="18" spans="2:19" x14ac:dyDescent="0.25">
      <c r="B18" s="53">
        <v>34516</v>
      </c>
      <c r="C18" s="55">
        <v>1</v>
      </c>
      <c r="D18" s="15">
        <f t="shared" si="2"/>
        <v>0.97499999999999998</v>
      </c>
      <c r="E18" s="15">
        <f t="shared" si="0"/>
        <v>0.86250000000000004</v>
      </c>
      <c r="P18" s="53">
        <v>34516</v>
      </c>
      <c r="Q18" s="55">
        <v>0.8</v>
      </c>
      <c r="R18" s="15">
        <f t="shared" si="3"/>
        <v>0.87499999999999989</v>
      </c>
      <c r="S18" s="15">
        <f t="shared" si="1"/>
        <v>0.86666666666666681</v>
      </c>
    </row>
    <row r="19" spans="2:19" x14ac:dyDescent="0.25">
      <c r="B19" s="53">
        <v>34608</v>
      </c>
      <c r="C19" s="55">
        <v>0.8</v>
      </c>
      <c r="D19" s="15">
        <f t="shared" si="2"/>
        <v>0.97499999999999998</v>
      </c>
      <c r="E19" s="15">
        <f t="shared" si="0"/>
        <v>0.86250000000000004</v>
      </c>
      <c r="P19" s="53">
        <v>34608</v>
      </c>
      <c r="Q19" s="55">
        <v>0.8</v>
      </c>
      <c r="R19" s="15">
        <f t="shared" si="3"/>
        <v>0.85</v>
      </c>
      <c r="S19" s="15">
        <f t="shared" si="1"/>
        <v>0.86666666666666681</v>
      </c>
    </row>
    <row r="20" spans="2:19" x14ac:dyDescent="0.25">
      <c r="B20" s="53">
        <v>34700</v>
      </c>
      <c r="C20" s="55">
        <v>0.23076920000000001</v>
      </c>
      <c r="D20" s="15">
        <f t="shared" si="2"/>
        <v>0.87884614999999999</v>
      </c>
      <c r="E20" s="15">
        <f t="shared" si="0"/>
        <v>0.86250000000000004</v>
      </c>
      <c r="F20" s="99" t="s">
        <v>257</v>
      </c>
      <c r="G20" s="99"/>
      <c r="H20" s="99"/>
      <c r="I20" s="99"/>
      <c r="J20" s="99"/>
      <c r="K20" s="99"/>
      <c r="L20" s="99"/>
      <c r="M20" s="99"/>
      <c r="N20" s="99"/>
      <c r="O20" s="99"/>
      <c r="P20" s="53">
        <v>34700</v>
      </c>
      <c r="Q20" s="55">
        <v>0.92307689999999998</v>
      </c>
      <c r="R20" s="15">
        <f t="shared" si="3"/>
        <v>0.84038461249999996</v>
      </c>
      <c r="S20" s="15">
        <f>AVERAGE($Q$20:$Q$35)</f>
        <v>0.57692308124999991</v>
      </c>
    </row>
    <row r="21" spans="2:19" x14ac:dyDescent="0.25">
      <c r="B21" s="53">
        <v>34790</v>
      </c>
      <c r="C21" s="55">
        <v>0.30769229999999997</v>
      </c>
      <c r="D21" s="15">
        <f t="shared" si="2"/>
        <v>0.79230768750000002</v>
      </c>
      <c r="E21" s="15">
        <f t="shared" ref="E21:E35" si="4">AVERAGE($C$4:$C$19)</f>
        <v>0.86250000000000004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53">
        <v>34790</v>
      </c>
      <c r="Q21" s="55">
        <v>0.30769229999999997</v>
      </c>
      <c r="R21" s="15">
        <f t="shared" si="3"/>
        <v>0.75384614999999999</v>
      </c>
      <c r="S21" s="15">
        <f t="shared" ref="S21:S35" si="5">AVERAGE($Q$20:$Q$35)</f>
        <v>0.57692308124999991</v>
      </c>
    </row>
    <row r="22" spans="2:19" x14ac:dyDescent="0.25">
      <c r="B22" s="53">
        <v>34881</v>
      </c>
      <c r="C22" s="55">
        <v>0.23076920000000001</v>
      </c>
      <c r="D22" s="15">
        <f t="shared" si="2"/>
        <v>0.69615383750000004</v>
      </c>
      <c r="E22" s="15">
        <f t="shared" si="4"/>
        <v>0.86250000000000004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53">
        <v>34881</v>
      </c>
      <c r="Q22" s="55">
        <v>1</v>
      </c>
      <c r="R22" s="15">
        <f t="shared" si="3"/>
        <v>0.80384615000000004</v>
      </c>
      <c r="S22" s="15">
        <f t="shared" si="5"/>
        <v>0.57692308124999991</v>
      </c>
    </row>
    <row r="23" spans="2:19" x14ac:dyDescent="0.25">
      <c r="B23" s="53">
        <v>34973</v>
      </c>
      <c r="C23" s="55">
        <v>0.92307689999999998</v>
      </c>
      <c r="D23" s="15">
        <f t="shared" si="2"/>
        <v>0.68653845000000002</v>
      </c>
      <c r="E23" s="15">
        <f t="shared" si="4"/>
        <v>0.86250000000000004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>
        <v>34973</v>
      </c>
      <c r="Q23" s="55">
        <v>1</v>
      </c>
      <c r="R23" s="15">
        <f t="shared" si="3"/>
        <v>0.80384615000000004</v>
      </c>
      <c r="S23" s="15">
        <f t="shared" si="5"/>
        <v>0.57692308124999991</v>
      </c>
    </row>
    <row r="24" spans="2:19" x14ac:dyDescent="0.25">
      <c r="B24" s="53">
        <v>35065</v>
      </c>
      <c r="C24" s="55">
        <v>1</v>
      </c>
      <c r="D24" s="15">
        <f t="shared" si="2"/>
        <v>0.68653845000000002</v>
      </c>
      <c r="E24" s="15">
        <f t="shared" si="4"/>
        <v>0.86250000000000004</v>
      </c>
      <c r="P24" s="53">
        <v>35065</v>
      </c>
      <c r="Q24" s="55">
        <v>0.86666670000000001</v>
      </c>
      <c r="R24" s="15">
        <f t="shared" si="3"/>
        <v>0.81217948749999991</v>
      </c>
      <c r="S24" s="15">
        <f t="shared" si="5"/>
        <v>0.57692308124999991</v>
      </c>
    </row>
    <row r="25" spans="2:19" x14ac:dyDescent="0.25">
      <c r="B25" s="53">
        <v>35156</v>
      </c>
      <c r="C25" s="55">
        <v>1</v>
      </c>
      <c r="D25" s="15">
        <f t="shared" si="2"/>
        <v>0.68653845000000002</v>
      </c>
      <c r="E25" s="15">
        <f t="shared" si="4"/>
        <v>0.86250000000000004</v>
      </c>
      <c r="P25" s="53">
        <v>35156</v>
      </c>
      <c r="Q25" s="55">
        <v>0.13333329999999999</v>
      </c>
      <c r="R25" s="15">
        <f t="shared" si="3"/>
        <v>0.72884614999999997</v>
      </c>
      <c r="S25" s="15">
        <f t="shared" si="5"/>
        <v>0.57692308124999991</v>
      </c>
    </row>
    <row r="26" spans="2:19" x14ac:dyDescent="0.25">
      <c r="B26" s="53">
        <v>35247</v>
      </c>
      <c r="C26" s="55">
        <v>0.93333330000000003</v>
      </c>
      <c r="D26" s="15">
        <f t="shared" si="2"/>
        <v>0.67820511250000004</v>
      </c>
      <c r="E26" s="15">
        <f t="shared" si="4"/>
        <v>0.86250000000000004</v>
      </c>
      <c r="P26" s="53">
        <v>35247</v>
      </c>
      <c r="Q26" s="55">
        <v>0.2</v>
      </c>
      <c r="R26" s="15">
        <f t="shared" si="3"/>
        <v>0.65384615000000001</v>
      </c>
      <c r="S26" s="15">
        <f t="shared" si="5"/>
        <v>0.57692308124999991</v>
      </c>
    </row>
    <row r="27" spans="2:19" x14ac:dyDescent="0.25">
      <c r="B27" s="53">
        <v>35339</v>
      </c>
      <c r="C27" s="55">
        <v>0.93333330000000003</v>
      </c>
      <c r="D27" s="15">
        <f t="shared" si="2"/>
        <v>0.69487177499999997</v>
      </c>
      <c r="E27" s="15">
        <f t="shared" si="4"/>
        <v>0.86250000000000004</v>
      </c>
      <c r="P27" s="53">
        <v>35339</v>
      </c>
      <c r="Q27" s="55">
        <v>0.86666670000000001</v>
      </c>
      <c r="R27" s="15">
        <f t="shared" si="3"/>
        <v>0.6621794875</v>
      </c>
      <c r="S27" s="15">
        <f t="shared" si="5"/>
        <v>0.57692308124999991</v>
      </c>
    </row>
    <row r="28" spans="2:19" x14ac:dyDescent="0.25">
      <c r="B28" s="53">
        <v>35431</v>
      </c>
      <c r="C28" s="55">
        <v>1</v>
      </c>
      <c r="D28" s="15">
        <f t="shared" si="2"/>
        <v>0.79102562499999995</v>
      </c>
      <c r="E28" s="15">
        <f t="shared" si="4"/>
        <v>0.86250000000000004</v>
      </c>
      <c r="P28" s="53">
        <v>35431</v>
      </c>
      <c r="Q28" s="55">
        <v>0.93333330000000003</v>
      </c>
      <c r="R28" s="15">
        <f t="shared" si="3"/>
        <v>0.66346153750000003</v>
      </c>
      <c r="S28" s="15">
        <f t="shared" si="5"/>
        <v>0.57692308124999991</v>
      </c>
    </row>
    <row r="29" spans="2:19" x14ac:dyDescent="0.25">
      <c r="B29" s="53">
        <v>35521</v>
      </c>
      <c r="C29" s="55">
        <v>0.86666670000000001</v>
      </c>
      <c r="D29" s="15">
        <f t="shared" si="2"/>
        <v>0.86089742499999999</v>
      </c>
      <c r="E29" s="15">
        <f t="shared" si="4"/>
        <v>0.86250000000000004</v>
      </c>
      <c r="P29" s="53">
        <v>35521</v>
      </c>
      <c r="Q29" s="55">
        <v>0.26666669999999998</v>
      </c>
      <c r="R29" s="15">
        <f t="shared" si="3"/>
        <v>0.6583333375</v>
      </c>
      <c r="S29" s="15">
        <f t="shared" si="5"/>
        <v>0.57692308124999991</v>
      </c>
    </row>
    <row r="30" spans="2:19" x14ac:dyDescent="0.25">
      <c r="B30" s="53">
        <v>35612</v>
      </c>
      <c r="C30" s="55">
        <v>0.2</v>
      </c>
      <c r="D30" s="15">
        <f t="shared" si="2"/>
        <v>0.857051275</v>
      </c>
      <c r="E30" s="15">
        <f t="shared" si="4"/>
        <v>0.86250000000000004</v>
      </c>
      <c r="P30" s="53">
        <v>35612</v>
      </c>
      <c r="Q30" s="55">
        <v>0.26666669999999998</v>
      </c>
      <c r="R30" s="15">
        <f t="shared" si="3"/>
        <v>0.56666667500000001</v>
      </c>
      <c r="S30" s="15">
        <f t="shared" si="5"/>
        <v>0.57692308124999991</v>
      </c>
    </row>
    <row r="31" spans="2:19" x14ac:dyDescent="0.25">
      <c r="B31" s="53">
        <v>35704</v>
      </c>
      <c r="C31" s="55">
        <v>0.26666669999999998</v>
      </c>
      <c r="D31" s="15">
        <f t="shared" si="2"/>
        <v>0.77500000000000002</v>
      </c>
      <c r="E31" s="15">
        <f t="shared" si="4"/>
        <v>0.86250000000000004</v>
      </c>
      <c r="P31" s="53">
        <v>35704</v>
      </c>
      <c r="Q31" s="55">
        <v>0.26666669999999998</v>
      </c>
      <c r="R31" s="15">
        <f t="shared" si="3"/>
        <v>0.47500001250000001</v>
      </c>
      <c r="S31" s="15">
        <f t="shared" si="5"/>
        <v>0.57692308124999991</v>
      </c>
    </row>
    <row r="32" spans="2:19" x14ac:dyDescent="0.25">
      <c r="B32" s="53">
        <v>35796</v>
      </c>
      <c r="C32" s="55">
        <v>0.26666669999999998</v>
      </c>
      <c r="D32" s="15">
        <f t="shared" si="2"/>
        <v>0.68333333750000003</v>
      </c>
      <c r="E32" s="15">
        <f t="shared" si="4"/>
        <v>0.86250000000000004</v>
      </c>
      <c r="P32" s="53">
        <v>35796</v>
      </c>
      <c r="Q32" s="55">
        <v>0.2</v>
      </c>
      <c r="R32" s="15">
        <f t="shared" si="3"/>
        <v>0.39166667500000002</v>
      </c>
      <c r="S32" s="15">
        <f t="shared" si="5"/>
        <v>0.57692308124999991</v>
      </c>
    </row>
    <row r="33" spans="2:19" x14ac:dyDescent="0.25">
      <c r="B33" s="53">
        <v>35886</v>
      </c>
      <c r="C33" s="55">
        <v>0.26666669999999998</v>
      </c>
      <c r="D33" s="15">
        <f t="shared" si="2"/>
        <v>0.59166667500000003</v>
      </c>
      <c r="E33" s="15">
        <f t="shared" si="4"/>
        <v>0.86250000000000004</v>
      </c>
      <c r="P33" s="53">
        <v>35886</v>
      </c>
      <c r="Q33" s="55">
        <v>0.86666670000000001</v>
      </c>
      <c r="R33" s="15">
        <f t="shared" si="3"/>
        <v>0.48333335000000005</v>
      </c>
      <c r="S33" s="15">
        <f t="shared" si="5"/>
        <v>0.57692308124999991</v>
      </c>
    </row>
    <row r="34" spans="2:19" x14ac:dyDescent="0.25">
      <c r="B34" s="53">
        <v>35977</v>
      </c>
      <c r="C34" s="55">
        <v>0.26666669999999998</v>
      </c>
      <c r="D34" s="15">
        <f t="shared" si="2"/>
        <v>0.50833335000000002</v>
      </c>
      <c r="E34" s="15">
        <f t="shared" si="4"/>
        <v>0.86250000000000004</v>
      </c>
      <c r="P34" s="53">
        <v>35977</v>
      </c>
      <c r="Q34" s="55">
        <v>0.2</v>
      </c>
      <c r="R34" s="15">
        <f t="shared" si="3"/>
        <v>0.48333335000000005</v>
      </c>
      <c r="S34" s="15">
        <f t="shared" si="5"/>
        <v>0.57692308124999991</v>
      </c>
    </row>
    <row r="35" spans="2:19" x14ac:dyDescent="0.25">
      <c r="B35" s="53">
        <v>36069</v>
      </c>
      <c r="C35" s="55">
        <v>0.2</v>
      </c>
      <c r="D35" s="15">
        <f t="shared" si="2"/>
        <v>0.41666668750000008</v>
      </c>
      <c r="E35" s="15">
        <f t="shared" si="4"/>
        <v>0.86250000000000004</v>
      </c>
      <c r="P35" s="53">
        <v>36069</v>
      </c>
      <c r="Q35" s="55">
        <v>0.93333330000000003</v>
      </c>
      <c r="R35" s="15">
        <f t="shared" si="3"/>
        <v>0.49166667500000005</v>
      </c>
      <c r="S35" s="15">
        <f t="shared" si="5"/>
        <v>0.57692308124999991</v>
      </c>
    </row>
    <row r="40" spans="2:19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2:19" x14ac:dyDescent="0.25">
      <c r="D41" s="57"/>
      <c r="E41" s="57"/>
      <c r="F41" s="99" t="s">
        <v>251</v>
      </c>
      <c r="G41" s="99"/>
      <c r="H41" s="99"/>
      <c r="I41" s="99"/>
      <c r="J41" s="99"/>
      <c r="K41" s="99"/>
      <c r="L41" s="99"/>
      <c r="M41" s="99"/>
      <c r="N41" s="99"/>
      <c r="O41" s="99"/>
    </row>
    <row r="42" spans="2:19" x14ac:dyDescent="0.25">
      <c r="D42" s="57"/>
      <c r="E42" s="57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9" x14ac:dyDescent="0.25">
      <c r="D43" s="57"/>
      <c r="E43" s="57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9" x14ac:dyDescent="0.25">
      <c r="F44" s="99"/>
      <c r="G44" s="99"/>
      <c r="H44" s="99"/>
      <c r="I44" s="99"/>
      <c r="J44" s="99"/>
      <c r="K44" s="99"/>
      <c r="L44" s="99"/>
      <c r="M44" s="99"/>
      <c r="N44" s="99"/>
      <c r="O44" s="99"/>
    </row>
  </sheetData>
  <mergeCells count="2">
    <mergeCell ref="F20:O23"/>
    <mergeCell ref="F41:O44"/>
  </mergeCells>
  <pageMargins left="0.7" right="0.7" top="0.78740157499999996" bottom="0.78740157499999996" header="0.3" footer="0.3"/>
  <ignoredErrors>
    <ignoredError sqref="D11 D12:D35 R11:R35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2"/>
  <sheetViews>
    <sheetView zoomScale="50" zoomScaleNormal="50" workbookViewId="0"/>
  </sheetViews>
  <sheetFormatPr baseColWidth="10" defaultRowHeight="15" x14ac:dyDescent="0.25"/>
  <cols>
    <col min="16" max="16" width="10.140625" customWidth="1"/>
    <col min="17" max="17" width="11.140625" customWidth="1"/>
  </cols>
  <sheetData>
    <row r="2" spans="1:17" x14ac:dyDescent="0.25">
      <c r="A2" s="73" t="s">
        <v>395</v>
      </c>
      <c r="B2" s="73" t="s">
        <v>37</v>
      </c>
      <c r="C2" s="73" t="s">
        <v>396</v>
      </c>
      <c r="D2" s="73" t="s">
        <v>41</v>
      </c>
      <c r="E2" s="73" t="s">
        <v>46</v>
      </c>
      <c r="F2" s="73" t="s">
        <v>40</v>
      </c>
      <c r="G2" s="73" t="s">
        <v>42</v>
      </c>
      <c r="H2" s="73" t="s">
        <v>43</v>
      </c>
      <c r="I2" s="73" t="s">
        <v>44</v>
      </c>
      <c r="J2" s="73" t="s">
        <v>45</v>
      </c>
      <c r="K2" s="73" t="s">
        <v>16</v>
      </c>
      <c r="L2" s="73" t="s">
        <v>39</v>
      </c>
      <c r="M2" s="80" t="s">
        <v>33</v>
      </c>
      <c r="N2" s="76" t="s">
        <v>423</v>
      </c>
      <c r="O2" s="76" t="s">
        <v>32</v>
      </c>
      <c r="P2" s="76" t="s">
        <v>426</v>
      </c>
      <c r="Q2" s="76" t="s">
        <v>427</v>
      </c>
    </row>
    <row r="3" spans="1:17" x14ac:dyDescent="0.25">
      <c r="A3" s="73" t="s">
        <v>397</v>
      </c>
      <c r="B3" s="74">
        <v>85.4</v>
      </c>
      <c r="C3" s="74">
        <v>89.8</v>
      </c>
      <c r="D3" s="74">
        <v>67.900000000000006</v>
      </c>
      <c r="E3" s="74">
        <v>93.2</v>
      </c>
      <c r="F3" s="74">
        <v>86.8</v>
      </c>
      <c r="G3" s="74">
        <v>99.3</v>
      </c>
      <c r="H3" s="74">
        <v>95.5</v>
      </c>
      <c r="I3" s="74">
        <v>85.3</v>
      </c>
      <c r="J3" s="74">
        <v>84.7</v>
      </c>
      <c r="K3" s="74">
        <v>81.8</v>
      </c>
      <c r="L3" s="74">
        <v>79.8</v>
      </c>
      <c r="M3" s="55">
        <f>O3/ABS(N3)</f>
        <v>9.3674002306449025E-2</v>
      </c>
      <c r="N3" s="77">
        <f>AVERAGE(B3:L3)</f>
        <v>86.318181818181813</v>
      </c>
      <c r="O3" s="55">
        <f>_xlfn.STDEV.P(B3:L3)</f>
        <v>8.0857695627248489</v>
      </c>
      <c r="P3" s="79">
        <f>N3+O3</f>
        <v>94.403951380906662</v>
      </c>
      <c r="Q3" s="79">
        <f>N3-O3</f>
        <v>78.232412255456964</v>
      </c>
    </row>
    <row r="4" spans="1:17" x14ac:dyDescent="0.25">
      <c r="A4" s="73" t="s">
        <v>398</v>
      </c>
      <c r="B4" s="74">
        <v>86.6</v>
      </c>
      <c r="C4" s="74">
        <v>90.6</v>
      </c>
      <c r="D4" s="74">
        <v>70.5</v>
      </c>
      <c r="E4" s="74">
        <v>94.4</v>
      </c>
      <c r="F4" s="74">
        <v>87.5</v>
      </c>
      <c r="G4" s="74">
        <v>99.9</v>
      </c>
      <c r="H4" s="74">
        <v>94.4</v>
      </c>
      <c r="I4" s="74">
        <v>86.5</v>
      </c>
      <c r="J4" s="74">
        <v>86.3</v>
      </c>
      <c r="K4" s="74">
        <v>83.3</v>
      </c>
      <c r="L4" s="74">
        <v>81.5</v>
      </c>
      <c r="M4" s="55">
        <f t="shared" ref="M4:M25" si="0">O4/ABS(N4)</f>
        <v>8.4801856966044253E-2</v>
      </c>
      <c r="N4" s="77">
        <f t="shared" ref="N4:N25" si="1">AVERAGE(B4:L4)</f>
        <v>87.409090909090892</v>
      </c>
      <c r="O4" s="55">
        <f t="shared" ref="O4:O25" si="2">_xlfn.STDEV.P(B4:L4)</f>
        <v>7.4124532248046853</v>
      </c>
      <c r="P4" s="79">
        <f t="shared" ref="P4:P25" si="3">N4+O4</f>
        <v>94.821544133895571</v>
      </c>
      <c r="Q4" s="79">
        <f t="shared" ref="Q4:Q25" si="4">N4-O4</f>
        <v>79.996637684286213</v>
      </c>
    </row>
    <row r="5" spans="1:17" x14ac:dyDescent="0.25">
      <c r="A5" s="73" t="s">
        <v>399</v>
      </c>
      <c r="B5" s="74">
        <v>89.2</v>
      </c>
      <c r="C5" s="74">
        <v>92.3</v>
      </c>
      <c r="D5" s="74">
        <v>75.3</v>
      </c>
      <c r="E5" s="74">
        <v>94.3</v>
      </c>
      <c r="F5" s="74">
        <v>88.9</v>
      </c>
      <c r="G5" s="74">
        <v>101.4</v>
      </c>
      <c r="H5" s="74">
        <v>96.5</v>
      </c>
      <c r="I5" s="74">
        <v>87.5</v>
      </c>
      <c r="J5" s="74">
        <v>87.5</v>
      </c>
      <c r="K5" s="74">
        <v>84.8</v>
      </c>
      <c r="L5" s="74">
        <v>83.7</v>
      </c>
      <c r="M5" s="55">
        <f t="shared" si="0"/>
        <v>7.4535523410060672E-2</v>
      </c>
      <c r="N5" s="77">
        <f t="shared" si="1"/>
        <v>89.218181818181819</v>
      </c>
      <c r="O5" s="55">
        <f t="shared" si="2"/>
        <v>6.6499238795121407</v>
      </c>
      <c r="P5" s="79">
        <f t="shared" si="3"/>
        <v>95.868105697693963</v>
      </c>
      <c r="Q5" s="79">
        <f t="shared" si="4"/>
        <v>82.568257938669674</v>
      </c>
    </row>
    <row r="6" spans="1:17" x14ac:dyDescent="0.25">
      <c r="A6" s="73" t="s">
        <v>400</v>
      </c>
      <c r="B6" s="74">
        <v>89.4</v>
      </c>
      <c r="C6" s="74">
        <v>93</v>
      </c>
      <c r="D6" s="74">
        <v>76.8</v>
      </c>
      <c r="E6" s="74">
        <v>94.2</v>
      </c>
      <c r="F6" s="74">
        <v>90.5</v>
      </c>
      <c r="G6" s="74">
        <v>102.1</v>
      </c>
      <c r="H6" s="74">
        <v>98.1</v>
      </c>
      <c r="I6" s="74">
        <v>89.5</v>
      </c>
      <c r="J6" s="74">
        <v>89.7</v>
      </c>
      <c r="K6" s="74">
        <v>86.4</v>
      </c>
      <c r="L6" s="74">
        <v>86.7</v>
      </c>
      <c r="M6" s="55">
        <f t="shared" si="0"/>
        <v>6.9341887960539902E-2</v>
      </c>
      <c r="N6" s="77">
        <f t="shared" si="1"/>
        <v>90.581818181818193</v>
      </c>
      <c r="O6" s="55">
        <f t="shared" si="2"/>
        <v>6.2811142876256332</v>
      </c>
      <c r="P6" s="79">
        <f t="shared" si="3"/>
        <v>96.86293246944382</v>
      </c>
      <c r="Q6" s="79">
        <f t="shared" si="4"/>
        <v>84.300703894192566</v>
      </c>
    </row>
    <row r="7" spans="1:17" x14ac:dyDescent="0.25">
      <c r="A7" s="73" t="s">
        <v>401</v>
      </c>
      <c r="B7" s="74">
        <v>91.3</v>
      </c>
      <c r="C7" s="74">
        <v>93.3</v>
      </c>
      <c r="D7" s="74">
        <v>79.7</v>
      </c>
      <c r="E7" s="74">
        <v>94.2</v>
      </c>
      <c r="F7" s="74">
        <v>91.4</v>
      </c>
      <c r="G7" s="74">
        <v>102.5</v>
      </c>
      <c r="H7" s="74">
        <v>101.5</v>
      </c>
      <c r="I7" s="74">
        <v>91.4</v>
      </c>
      <c r="J7" s="74">
        <v>91.5</v>
      </c>
      <c r="K7" s="74">
        <v>88.4</v>
      </c>
      <c r="L7" s="74">
        <v>88.3</v>
      </c>
      <c r="M7" s="55">
        <f t="shared" si="0"/>
        <v>6.431215110178494E-2</v>
      </c>
      <c r="N7" s="77">
        <f t="shared" si="1"/>
        <v>92.136363636363626</v>
      </c>
      <c r="O7" s="55">
        <f t="shared" si="2"/>
        <v>5.925487740150821</v>
      </c>
      <c r="P7" s="79">
        <f t="shared" si="3"/>
        <v>98.061851376514454</v>
      </c>
      <c r="Q7" s="79">
        <f t="shared" si="4"/>
        <v>86.210875896212798</v>
      </c>
    </row>
    <row r="8" spans="1:17" x14ac:dyDescent="0.25">
      <c r="A8" s="73" t="s">
        <v>402</v>
      </c>
      <c r="B8" s="74">
        <v>92.7</v>
      </c>
      <c r="C8" s="74">
        <v>93.9</v>
      </c>
      <c r="D8" s="74">
        <v>83.5</v>
      </c>
      <c r="E8" s="74">
        <v>94.5</v>
      </c>
      <c r="F8" s="74">
        <v>92.6</v>
      </c>
      <c r="G8" s="74">
        <v>104.3</v>
      </c>
      <c r="H8" s="74">
        <v>104.4</v>
      </c>
      <c r="I8" s="74">
        <v>93.5</v>
      </c>
      <c r="J8" s="74">
        <v>93.7</v>
      </c>
      <c r="K8" s="74">
        <v>89.8</v>
      </c>
      <c r="L8" s="74">
        <v>91.3</v>
      </c>
      <c r="M8" s="55">
        <f t="shared" si="0"/>
        <v>6.0310763646136398E-2</v>
      </c>
      <c r="N8" s="77">
        <f t="shared" si="1"/>
        <v>94.018181818181816</v>
      </c>
      <c r="O8" s="55">
        <f t="shared" si="2"/>
        <v>5.6703083420758418</v>
      </c>
      <c r="P8" s="79">
        <f t="shared" si="3"/>
        <v>99.688490160257658</v>
      </c>
      <c r="Q8" s="79">
        <f t="shared" si="4"/>
        <v>88.347873476105974</v>
      </c>
    </row>
    <row r="9" spans="1:17" x14ac:dyDescent="0.25">
      <c r="A9" s="73" t="s">
        <v>403</v>
      </c>
      <c r="B9" s="74">
        <v>92.2</v>
      </c>
      <c r="C9" s="74">
        <v>95.8</v>
      </c>
      <c r="D9" s="74">
        <v>85.3</v>
      </c>
      <c r="E9" s="74">
        <v>95.1</v>
      </c>
      <c r="F9" s="74">
        <v>93.1</v>
      </c>
      <c r="G9" s="74">
        <v>104.1</v>
      </c>
      <c r="H9" s="74">
        <v>101.2</v>
      </c>
      <c r="I9" s="74">
        <v>93.8</v>
      </c>
      <c r="J9" s="74">
        <v>94.2</v>
      </c>
      <c r="K9" s="74">
        <v>89.9</v>
      </c>
      <c r="L9" s="74">
        <v>92.3</v>
      </c>
      <c r="M9" s="55">
        <f t="shared" si="0"/>
        <v>5.1272640529904004E-2</v>
      </c>
      <c r="N9" s="77">
        <f t="shared" si="1"/>
        <v>94.272727272727266</v>
      </c>
      <c r="O9" s="55">
        <f t="shared" si="2"/>
        <v>4.8336116572282224</v>
      </c>
      <c r="P9" s="79">
        <f t="shared" si="3"/>
        <v>99.106338929955484</v>
      </c>
      <c r="Q9" s="79">
        <f t="shared" si="4"/>
        <v>89.439115615499048</v>
      </c>
    </row>
    <row r="10" spans="1:17" x14ac:dyDescent="0.25">
      <c r="A10" s="73" t="s">
        <v>404</v>
      </c>
      <c r="B10" s="74">
        <v>94</v>
      </c>
      <c r="C10" s="74">
        <v>96.2</v>
      </c>
      <c r="D10" s="74">
        <v>88.9</v>
      </c>
      <c r="E10" s="74">
        <v>95.4</v>
      </c>
      <c r="F10" s="74">
        <v>93.7</v>
      </c>
      <c r="G10" s="74">
        <v>102.6</v>
      </c>
      <c r="H10" s="74">
        <v>102.1</v>
      </c>
      <c r="I10" s="74">
        <v>93.3</v>
      </c>
      <c r="J10" s="74">
        <v>95.9</v>
      </c>
      <c r="K10" s="74">
        <v>90.3</v>
      </c>
      <c r="L10" s="74">
        <v>92.9</v>
      </c>
      <c r="M10" s="55">
        <f t="shared" si="0"/>
        <v>4.2552480544856157E-2</v>
      </c>
      <c r="N10" s="77">
        <f t="shared" si="1"/>
        <v>95.027272727272717</v>
      </c>
      <c r="O10" s="55">
        <f t="shared" si="2"/>
        <v>4.0436461739580123</v>
      </c>
      <c r="P10" s="79">
        <f t="shared" si="3"/>
        <v>99.070918901230726</v>
      </c>
      <c r="Q10" s="79">
        <f t="shared" si="4"/>
        <v>90.983626553314707</v>
      </c>
    </row>
    <row r="11" spans="1:17" x14ac:dyDescent="0.25">
      <c r="A11" s="73" t="s">
        <v>405</v>
      </c>
      <c r="B11" s="74">
        <v>94.8</v>
      </c>
      <c r="C11" s="74">
        <v>96.6</v>
      </c>
      <c r="D11" s="74">
        <v>89.9</v>
      </c>
      <c r="E11" s="74">
        <v>95.2</v>
      </c>
      <c r="F11" s="74">
        <v>94.4</v>
      </c>
      <c r="G11" s="74">
        <v>101.3</v>
      </c>
      <c r="H11" s="74">
        <v>101.9</v>
      </c>
      <c r="I11" s="74">
        <v>94</v>
      </c>
      <c r="J11" s="74">
        <v>96.1</v>
      </c>
      <c r="K11" s="74">
        <v>90.3</v>
      </c>
      <c r="L11" s="74">
        <v>94.6</v>
      </c>
      <c r="M11" s="55">
        <f t="shared" si="0"/>
        <v>3.7304764124914895E-2</v>
      </c>
      <c r="N11" s="77">
        <f t="shared" si="1"/>
        <v>95.372727272727261</v>
      </c>
      <c r="O11" s="55">
        <f t="shared" si="2"/>
        <v>3.5578570948589285</v>
      </c>
      <c r="P11" s="79">
        <f t="shared" si="3"/>
        <v>98.930584367586192</v>
      </c>
      <c r="Q11" s="79">
        <f t="shared" si="4"/>
        <v>91.814870177868329</v>
      </c>
    </row>
    <row r="12" spans="1:17" x14ac:dyDescent="0.25">
      <c r="A12" s="73" t="s">
        <v>406</v>
      </c>
      <c r="B12" s="74">
        <v>97.3</v>
      </c>
      <c r="C12" s="74">
        <v>97.4</v>
      </c>
      <c r="D12" s="74">
        <v>92.6</v>
      </c>
      <c r="E12" s="74">
        <v>94.7</v>
      </c>
      <c r="F12" s="74">
        <v>97</v>
      </c>
      <c r="G12" s="74">
        <v>102.3</v>
      </c>
      <c r="H12" s="74">
        <v>103.2</v>
      </c>
      <c r="I12" s="74">
        <v>97</v>
      </c>
      <c r="J12" s="74">
        <v>98.2</v>
      </c>
      <c r="K12" s="74">
        <v>92.6</v>
      </c>
      <c r="L12" s="74">
        <v>97.8</v>
      </c>
      <c r="M12" s="55">
        <f t="shared" si="0"/>
        <v>3.2800007234894964E-2</v>
      </c>
      <c r="N12" s="77">
        <f t="shared" si="1"/>
        <v>97.281818181818196</v>
      </c>
      <c r="O12" s="55">
        <f t="shared" si="2"/>
        <v>3.1908443401873732</v>
      </c>
      <c r="P12" s="79">
        <f t="shared" si="3"/>
        <v>100.47266252200556</v>
      </c>
      <c r="Q12" s="79">
        <f t="shared" si="4"/>
        <v>94.090973841630827</v>
      </c>
    </row>
    <row r="13" spans="1:17" x14ac:dyDescent="0.25">
      <c r="A13" s="73" t="s">
        <v>407</v>
      </c>
      <c r="B13" s="74">
        <v>98</v>
      </c>
      <c r="C13" s="74">
        <v>98.1</v>
      </c>
      <c r="D13" s="74">
        <v>93.3</v>
      </c>
      <c r="E13" s="74">
        <v>94.2</v>
      </c>
      <c r="F13" s="74">
        <v>97.9</v>
      </c>
      <c r="G13" s="74">
        <v>102.7</v>
      </c>
      <c r="H13" s="74">
        <v>103.6</v>
      </c>
      <c r="I13" s="74">
        <v>98.3</v>
      </c>
      <c r="J13" s="74">
        <v>99.2</v>
      </c>
      <c r="K13" s="74">
        <v>93.7</v>
      </c>
      <c r="L13" s="74">
        <v>98.9</v>
      </c>
      <c r="M13" s="55">
        <f t="shared" si="0"/>
        <v>3.2392521530152873E-2</v>
      </c>
      <c r="N13" s="77">
        <f t="shared" si="1"/>
        <v>97.990909090909099</v>
      </c>
      <c r="O13" s="55">
        <f t="shared" si="2"/>
        <v>3.1741726324865258</v>
      </c>
      <c r="P13" s="79">
        <f t="shared" si="3"/>
        <v>101.16508172339563</v>
      </c>
      <c r="Q13" s="79">
        <f t="shared" si="4"/>
        <v>94.816736458422568</v>
      </c>
    </row>
    <row r="14" spans="1:17" x14ac:dyDescent="0.25">
      <c r="A14" s="73" t="s">
        <v>408</v>
      </c>
      <c r="B14" s="74">
        <v>99.3</v>
      </c>
      <c r="C14" s="74">
        <v>100.9</v>
      </c>
      <c r="D14" s="74">
        <v>93.7</v>
      </c>
      <c r="E14" s="74">
        <v>94.2</v>
      </c>
      <c r="F14" s="74">
        <v>99.2</v>
      </c>
      <c r="G14" s="74">
        <v>102.7</v>
      </c>
      <c r="H14" s="74">
        <v>104.9</v>
      </c>
      <c r="I14" s="74">
        <v>99.5</v>
      </c>
      <c r="J14" s="74">
        <v>100.8</v>
      </c>
      <c r="K14" s="74">
        <v>94.8</v>
      </c>
      <c r="L14" s="74">
        <v>101.1</v>
      </c>
      <c r="M14" s="55">
        <f t="shared" si="0"/>
        <v>3.4458685986823875E-2</v>
      </c>
      <c r="N14" s="77">
        <f t="shared" si="1"/>
        <v>99.190909090909088</v>
      </c>
      <c r="O14" s="55">
        <f t="shared" si="2"/>
        <v>3.4179883891112297</v>
      </c>
      <c r="P14" s="79">
        <f t="shared" si="3"/>
        <v>102.60889748002032</v>
      </c>
      <c r="Q14" s="79">
        <f t="shared" si="4"/>
        <v>95.772920701797858</v>
      </c>
    </row>
    <row r="15" spans="1:17" x14ac:dyDescent="0.25">
      <c r="A15" s="73" t="s">
        <v>409</v>
      </c>
      <c r="B15" s="74">
        <v>101.1</v>
      </c>
      <c r="C15" s="74">
        <v>102.4</v>
      </c>
      <c r="D15" s="74">
        <v>94.5</v>
      </c>
      <c r="E15" s="74">
        <v>94.6</v>
      </c>
      <c r="F15" s="74">
        <v>100.2</v>
      </c>
      <c r="G15" s="74">
        <v>102.9</v>
      </c>
      <c r="H15" s="74">
        <v>108.9</v>
      </c>
      <c r="I15" s="74">
        <v>100.3</v>
      </c>
      <c r="J15" s="74">
        <v>102.7</v>
      </c>
      <c r="K15" s="74">
        <v>97.2</v>
      </c>
      <c r="L15" s="74">
        <v>104.1</v>
      </c>
      <c r="M15" s="55">
        <f t="shared" si="0"/>
        <v>4.0001070038259465E-2</v>
      </c>
      <c r="N15" s="77">
        <f t="shared" si="1"/>
        <v>100.80909090909091</v>
      </c>
      <c r="O15" s="55">
        <f t="shared" si="2"/>
        <v>4.0324715059478109</v>
      </c>
      <c r="P15" s="79">
        <f t="shared" si="3"/>
        <v>104.84156241503872</v>
      </c>
      <c r="Q15" s="79">
        <f t="shared" si="4"/>
        <v>96.776619403143101</v>
      </c>
    </row>
    <row r="16" spans="1:17" x14ac:dyDescent="0.25">
      <c r="A16" s="73" t="s">
        <v>410</v>
      </c>
      <c r="B16" s="74">
        <v>100</v>
      </c>
      <c r="C16" s="74">
        <v>102.2</v>
      </c>
      <c r="D16" s="74">
        <v>90.9</v>
      </c>
      <c r="E16" s="74">
        <v>95.5</v>
      </c>
      <c r="F16" s="74">
        <v>99.9</v>
      </c>
      <c r="G16" s="74">
        <v>101.7</v>
      </c>
      <c r="H16" s="74">
        <v>102.6</v>
      </c>
      <c r="I16" s="74">
        <v>100.9</v>
      </c>
      <c r="J16" s="74">
        <v>102.3</v>
      </c>
      <c r="K16" s="74">
        <v>97</v>
      </c>
      <c r="L16" s="74">
        <v>102.6</v>
      </c>
      <c r="M16" s="55">
        <f t="shared" si="0"/>
        <v>3.5517975359222166E-2</v>
      </c>
      <c r="N16" s="77">
        <f t="shared" si="1"/>
        <v>99.6</v>
      </c>
      <c r="O16" s="55">
        <f t="shared" si="2"/>
        <v>3.5375903457785274</v>
      </c>
      <c r="P16" s="79">
        <f t="shared" si="3"/>
        <v>103.13759034577852</v>
      </c>
      <c r="Q16" s="79">
        <f t="shared" si="4"/>
        <v>96.062409654221469</v>
      </c>
    </row>
    <row r="17" spans="1:19" x14ac:dyDescent="0.25">
      <c r="A17" s="73" t="s">
        <v>411</v>
      </c>
      <c r="B17" s="74">
        <v>98</v>
      </c>
      <c r="C17" s="74">
        <v>96.4</v>
      </c>
      <c r="D17" s="74">
        <v>93.7</v>
      </c>
      <c r="E17" s="74">
        <v>98.2</v>
      </c>
      <c r="F17" s="74">
        <v>98.2</v>
      </c>
      <c r="G17" s="74">
        <v>97.7</v>
      </c>
      <c r="H17" s="74">
        <v>97.1</v>
      </c>
      <c r="I17" s="74">
        <v>98</v>
      </c>
      <c r="J17" s="74">
        <v>98.9</v>
      </c>
      <c r="K17" s="74">
        <v>96.7</v>
      </c>
      <c r="L17" s="74">
        <v>96.4</v>
      </c>
      <c r="M17" s="55">
        <f t="shared" si="0"/>
        <v>1.3943447458848787E-2</v>
      </c>
      <c r="N17" s="77">
        <f t="shared" si="1"/>
        <v>97.209090909090932</v>
      </c>
      <c r="O17" s="55">
        <f t="shared" si="2"/>
        <v>1.3554298516133647</v>
      </c>
      <c r="P17" s="79">
        <f t="shared" si="3"/>
        <v>98.564520760704298</v>
      </c>
      <c r="Q17" s="79">
        <f t="shared" si="4"/>
        <v>95.853661057477566</v>
      </c>
    </row>
    <row r="18" spans="1:19" x14ac:dyDescent="0.25">
      <c r="A18" s="73" t="s">
        <v>412</v>
      </c>
      <c r="B18" s="74">
        <v>100</v>
      </c>
      <c r="C18" s="74">
        <v>100</v>
      </c>
      <c r="D18" s="74">
        <v>100</v>
      </c>
      <c r="E18" s="74">
        <v>100</v>
      </c>
      <c r="F18" s="74">
        <v>100</v>
      </c>
      <c r="G18" s="74">
        <v>100</v>
      </c>
      <c r="H18" s="74">
        <v>100</v>
      </c>
      <c r="I18" s="74">
        <v>100</v>
      </c>
      <c r="J18" s="74">
        <v>100</v>
      </c>
      <c r="K18" s="74">
        <v>100</v>
      </c>
      <c r="L18" s="74">
        <v>100</v>
      </c>
      <c r="M18" s="55">
        <f t="shared" si="0"/>
        <v>0</v>
      </c>
      <c r="N18" s="77">
        <f t="shared" si="1"/>
        <v>100</v>
      </c>
      <c r="O18" s="55">
        <f t="shared" si="2"/>
        <v>0</v>
      </c>
      <c r="P18" s="79">
        <f t="shared" si="3"/>
        <v>100</v>
      </c>
      <c r="Q18" s="79">
        <f t="shared" si="4"/>
        <v>100</v>
      </c>
    </row>
    <row r="19" spans="1:19" x14ac:dyDescent="0.25">
      <c r="A19" s="73" t="s">
        <v>413</v>
      </c>
      <c r="B19" s="74">
        <v>100.4</v>
      </c>
      <c r="C19" s="74">
        <v>102.3</v>
      </c>
      <c r="D19" s="74">
        <v>105.8</v>
      </c>
      <c r="E19" s="74">
        <v>101.7</v>
      </c>
      <c r="F19" s="74">
        <v>101.4</v>
      </c>
      <c r="G19" s="74">
        <v>100.3</v>
      </c>
      <c r="H19" s="74">
        <v>99.6</v>
      </c>
      <c r="I19" s="74">
        <v>100.7</v>
      </c>
      <c r="J19" s="74">
        <v>101.3</v>
      </c>
      <c r="K19" s="74">
        <v>100.1</v>
      </c>
      <c r="L19" s="74">
        <v>101.3</v>
      </c>
      <c r="M19" s="55">
        <f t="shared" si="0"/>
        <v>1.5709539301412806E-2</v>
      </c>
      <c r="N19" s="77">
        <f t="shared" si="1"/>
        <v>101.35454545454546</v>
      </c>
      <c r="O19" s="55">
        <f t="shared" si="2"/>
        <v>1.5922332151950127</v>
      </c>
      <c r="P19" s="79">
        <f t="shared" si="3"/>
        <v>102.94677866974047</v>
      </c>
      <c r="Q19" s="79">
        <f t="shared" si="4"/>
        <v>99.76231223935045</v>
      </c>
    </row>
    <row r="20" spans="1:19" x14ac:dyDescent="0.25">
      <c r="A20" s="73" t="s">
        <v>414</v>
      </c>
      <c r="B20" s="74">
        <v>100.2</v>
      </c>
      <c r="C20" s="74">
        <v>101.6</v>
      </c>
      <c r="D20" s="74">
        <v>106.5</v>
      </c>
      <c r="E20" s="74">
        <v>102.9</v>
      </c>
      <c r="F20" s="74">
        <v>101.4</v>
      </c>
      <c r="G20" s="74">
        <v>97.7</v>
      </c>
      <c r="H20" s="74">
        <v>96.9</v>
      </c>
      <c r="I20" s="74">
        <v>99.8</v>
      </c>
      <c r="J20" s="74">
        <v>101</v>
      </c>
      <c r="K20" s="74">
        <v>100.2</v>
      </c>
      <c r="L20" s="74">
        <v>99</v>
      </c>
      <c r="M20" s="55">
        <f t="shared" si="0"/>
        <v>2.4608276869870282E-2</v>
      </c>
      <c r="N20" s="77">
        <f t="shared" si="1"/>
        <v>100.65454545454546</v>
      </c>
      <c r="O20" s="55">
        <f t="shared" si="2"/>
        <v>2.4769349227563979</v>
      </c>
      <c r="P20" s="79">
        <f t="shared" si="3"/>
        <v>103.13148037730186</v>
      </c>
      <c r="Q20" s="79">
        <f t="shared" si="4"/>
        <v>98.177610531789057</v>
      </c>
    </row>
    <row r="21" spans="1:19" x14ac:dyDescent="0.25">
      <c r="A21" s="73" t="s">
        <v>415</v>
      </c>
      <c r="B21" s="74">
        <v>100.8</v>
      </c>
      <c r="C21" s="74">
        <v>101.5</v>
      </c>
      <c r="D21" s="74">
        <v>104.7</v>
      </c>
      <c r="E21" s="74">
        <v>103.9</v>
      </c>
      <c r="F21" s="74">
        <v>101.8</v>
      </c>
      <c r="G21" s="74">
        <v>97.8</v>
      </c>
      <c r="H21" s="74">
        <v>98.6</v>
      </c>
      <c r="I21" s="74">
        <v>100.9</v>
      </c>
      <c r="J21" s="74">
        <v>100.7</v>
      </c>
      <c r="K21" s="74">
        <v>102</v>
      </c>
      <c r="L21" s="74">
        <v>98.9</v>
      </c>
      <c r="M21" s="55">
        <f t="shared" si="0"/>
        <v>1.9905051056525444E-2</v>
      </c>
      <c r="N21" s="77">
        <f t="shared" si="1"/>
        <v>101.05454545454545</v>
      </c>
      <c r="O21" s="55">
        <f t="shared" si="2"/>
        <v>2.0114958867666983</v>
      </c>
      <c r="P21" s="79">
        <f t="shared" si="3"/>
        <v>103.06604134131214</v>
      </c>
      <c r="Q21" s="79">
        <f t="shared" si="4"/>
        <v>99.043049567778752</v>
      </c>
      <c r="S21" t="s">
        <v>428</v>
      </c>
    </row>
    <row r="22" spans="1:19" x14ac:dyDescent="0.25">
      <c r="A22" s="73" t="s">
        <v>416</v>
      </c>
      <c r="B22" s="74">
        <v>101.6</v>
      </c>
      <c r="C22" s="74">
        <v>102.8</v>
      </c>
      <c r="D22" s="74">
        <v>111</v>
      </c>
      <c r="E22" s="74">
        <v>104.3</v>
      </c>
      <c r="F22" s="74">
        <v>102.2</v>
      </c>
      <c r="G22" s="74">
        <v>97.8</v>
      </c>
      <c r="H22" s="74">
        <v>100.3</v>
      </c>
      <c r="I22" s="74">
        <v>102.4</v>
      </c>
      <c r="J22" s="74">
        <v>100.4</v>
      </c>
      <c r="K22" s="74">
        <v>101.4</v>
      </c>
      <c r="L22" s="74">
        <v>98.8</v>
      </c>
      <c r="M22" s="55">
        <f t="shared" si="0"/>
        <v>3.2472082534411882E-2</v>
      </c>
      <c r="N22" s="77">
        <f t="shared" si="1"/>
        <v>102.09090909090907</v>
      </c>
      <c r="O22" s="55">
        <f t="shared" si="2"/>
        <v>3.3151044260131393</v>
      </c>
      <c r="P22" s="79">
        <f t="shared" si="3"/>
        <v>105.4060135169222</v>
      </c>
      <c r="Q22" s="79">
        <f t="shared" si="4"/>
        <v>98.775804664895929</v>
      </c>
    </row>
    <row r="23" spans="1:19" x14ac:dyDescent="0.25">
      <c r="A23" s="73" t="s">
        <v>417</v>
      </c>
      <c r="B23" s="74">
        <v>102.4</v>
      </c>
      <c r="C23" s="74">
        <v>103.6</v>
      </c>
      <c r="D23" s="74">
        <v>134.19999999999999</v>
      </c>
      <c r="E23" s="74">
        <v>105.1</v>
      </c>
      <c r="F23" s="74">
        <v>103.2</v>
      </c>
      <c r="G23" s="74">
        <v>98.1</v>
      </c>
      <c r="H23" s="74">
        <v>101.6</v>
      </c>
      <c r="I23" s="74">
        <v>103.5</v>
      </c>
      <c r="J23" s="74">
        <v>100.9</v>
      </c>
      <c r="K23" s="74">
        <v>101.9</v>
      </c>
      <c r="L23" s="74">
        <v>99</v>
      </c>
      <c r="M23" s="55">
        <f t="shared" si="0"/>
        <v>9.0388078988044684E-2</v>
      </c>
      <c r="N23" s="77">
        <f t="shared" si="1"/>
        <v>104.86363636363636</v>
      </c>
      <c r="O23" s="55">
        <f t="shared" si="2"/>
        <v>9.4784226466099586</v>
      </c>
      <c r="P23" s="79">
        <f t="shared" si="3"/>
        <v>114.34205901024632</v>
      </c>
      <c r="Q23" s="79">
        <f t="shared" si="4"/>
        <v>95.385213717026403</v>
      </c>
    </row>
    <row r="24" spans="1:19" x14ac:dyDescent="0.25">
      <c r="A24" s="73" t="s">
        <v>418</v>
      </c>
      <c r="B24" s="74">
        <v>102.6</v>
      </c>
      <c r="C24" s="74">
        <v>104.6</v>
      </c>
      <c r="D24" s="74">
        <v>135.80000000000001</v>
      </c>
      <c r="E24" s="74">
        <v>105.7</v>
      </c>
      <c r="F24" s="74">
        <v>103.6</v>
      </c>
      <c r="G24" s="74">
        <v>97.9</v>
      </c>
      <c r="H24" s="74">
        <v>101</v>
      </c>
      <c r="I24" s="74">
        <v>104.6</v>
      </c>
      <c r="J24" s="74">
        <v>101.7</v>
      </c>
      <c r="K24" s="74">
        <v>102.2</v>
      </c>
      <c r="L24" s="74">
        <v>101</v>
      </c>
      <c r="M24" s="55">
        <f t="shared" si="0"/>
        <v>9.2827344055686864E-2</v>
      </c>
      <c r="N24" s="77">
        <f t="shared" si="1"/>
        <v>105.51818181818182</v>
      </c>
      <c r="O24" s="55">
        <f t="shared" si="2"/>
        <v>9.7949725677668855</v>
      </c>
      <c r="P24" s="79">
        <f t="shared" si="3"/>
        <v>115.31315438594871</v>
      </c>
      <c r="Q24" s="79">
        <f t="shared" si="4"/>
        <v>95.723209250414925</v>
      </c>
    </row>
    <row r="25" spans="1:19" x14ac:dyDescent="0.25">
      <c r="A25" s="73" t="s">
        <v>419</v>
      </c>
      <c r="B25" s="74">
        <v>102.9</v>
      </c>
      <c r="C25" s="74">
        <v>105.3</v>
      </c>
      <c r="D25" s="74">
        <v>141.5</v>
      </c>
      <c r="E25" s="74">
        <v>106.2</v>
      </c>
      <c r="F25" s="74">
        <v>104.7</v>
      </c>
      <c r="G25" s="74">
        <v>98.3</v>
      </c>
      <c r="H25" s="74">
        <v>99.2</v>
      </c>
      <c r="I25" s="74">
        <v>105.3</v>
      </c>
      <c r="J25" s="74">
        <v>102.5</v>
      </c>
      <c r="K25" s="74">
        <v>101.7</v>
      </c>
      <c r="L25" s="74">
        <v>102.6</v>
      </c>
      <c r="M25" s="55">
        <f t="shared" si="0"/>
        <v>0.10675698059726323</v>
      </c>
      <c r="N25" s="77">
        <f t="shared" si="1"/>
        <v>106.38181818181816</v>
      </c>
      <c r="O25" s="55">
        <f t="shared" si="2"/>
        <v>11.357001699537946</v>
      </c>
      <c r="P25" s="79">
        <f t="shared" si="3"/>
        <v>117.73881988135611</v>
      </c>
      <c r="Q25" s="79">
        <f t="shared" si="4"/>
        <v>95.024816482280215</v>
      </c>
    </row>
    <row r="28" spans="1:19" x14ac:dyDescent="0.25">
      <c r="A28" s="33" t="s">
        <v>81</v>
      </c>
    </row>
    <row r="29" spans="1:19" x14ac:dyDescent="0.25">
      <c r="A29" s="75" t="s">
        <v>420</v>
      </c>
    </row>
    <row r="30" spans="1:19" x14ac:dyDescent="0.25">
      <c r="A30" s="75" t="s">
        <v>421</v>
      </c>
    </row>
    <row r="31" spans="1:19" x14ac:dyDescent="0.25">
      <c r="A31" s="75" t="s">
        <v>422</v>
      </c>
    </row>
    <row r="34" spans="1:17" x14ac:dyDescent="0.25">
      <c r="A34" s="73" t="s">
        <v>395</v>
      </c>
      <c r="B34" s="73" t="s">
        <v>37</v>
      </c>
      <c r="C34" s="73" t="s">
        <v>396</v>
      </c>
      <c r="D34" s="73" t="s">
        <v>41</v>
      </c>
      <c r="E34" s="73" t="s">
        <v>46</v>
      </c>
      <c r="F34" s="73" t="s">
        <v>40</v>
      </c>
      <c r="G34" s="73" t="s">
        <v>42</v>
      </c>
      <c r="H34" s="73" t="s">
        <v>43</v>
      </c>
      <c r="I34" s="73" t="s">
        <v>44</v>
      </c>
      <c r="J34" s="73" t="s">
        <v>45</v>
      </c>
      <c r="K34" s="73" t="s">
        <v>16</v>
      </c>
      <c r="L34" s="73" t="s">
        <v>39</v>
      </c>
      <c r="M34" s="80" t="s">
        <v>33</v>
      </c>
      <c r="N34" s="76" t="s">
        <v>423</v>
      </c>
      <c r="O34" s="76" t="s">
        <v>32</v>
      </c>
      <c r="P34" s="76" t="s">
        <v>426</v>
      </c>
      <c r="Q34" s="76" t="s">
        <v>427</v>
      </c>
    </row>
    <row r="35" spans="1:17" x14ac:dyDescent="0.25">
      <c r="A35" s="73" t="s">
        <v>397</v>
      </c>
      <c r="B35" s="78" t="s">
        <v>424</v>
      </c>
      <c r="C35" s="74">
        <v>1.3</v>
      </c>
      <c r="D35" s="78" t="s">
        <v>424</v>
      </c>
      <c r="E35" s="78" t="s">
        <v>424</v>
      </c>
      <c r="F35" s="74">
        <v>1.1000000000000001</v>
      </c>
      <c r="G35" s="78" t="s">
        <v>424</v>
      </c>
      <c r="H35" s="78" t="s">
        <v>424</v>
      </c>
      <c r="I35" s="78" t="s">
        <v>424</v>
      </c>
      <c r="J35" s="78" t="s">
        <v>424</v>
      </c>
      <c r="K35" s="78" t="s">
        <v>424</v>
      </c>
      <c r="L35" s="74">
        <v>2.4</v>
      </c>
      <c r="M35" s="55">
        <f>O35/ABS(N35)</f>
        <v>0.35721725415587968</v>
      </c>
      <c r="N35" s="77">
        <f>AVERAGE(B35:L35)</f>
        <v>1.6000000000000003</v>
      </c>
      <c r="O35" s="55">
        <f>_xlfn.STDEV.P(B35:L35)</f>
        <v>0.57154760664940762</v>
      </c>
      <c r="P35" s="79">
        <f>N35+O35</f>
        <v>2.1715476066494079</v>
      </c>
      <c r="Q35" s="79">
        <f>N35-O35</f>
        <v>1.0284523933505927</v>
      </c>
    </row>
    <row r="36" spans="1:17" x14ac:dyDescent="0.25">
      <c r="A36" s="73" t="s">
        <v>398</v>
      </c>
      <c r="B36" s="74">
        <v>1.3</v>
      </c>
      <c r="C36" s="74">
        <v>0.8</v>
      </c>
      <c r="D36" s="74">
        <v>3.9</v>
      </c>
      <c r="E36" s="74">
        <v>1.2</v>
      </c>
      <c r="F36" s="74">
        <v>0.8</v>
      </c>
      <c r="G36" s="74">
        <v>0.7</v>
      </c>
      <c r="H36" s="74">
        <v>-1.2</v>
      </c>
      <c r="I36" s="74">
        <v>1.4</v>
      </c>
      <c r="J36" s="74">
        <v>2</v>
      </c>
      <c r="K36" s="74">
        <v>1.8</v>
      </c>
      <c r="L36" s="74">
        <v>2.2000000000000002</v>
      </c>
      <c r="M36" s="55">
        <f t="shared" ref="M36:M57" si="5">O36/ABS(N36)</f>
        <v>0.87372137236643477</v>
      </c>
      <c r="N36" s="77">
        <f t="shared" ref="N36:N57" si="6">AVERAGE(B36:L36)</f>
        <v>1.3545454545454545</v>
      </c>
      <c r="O36" s="55">
        <f t="shared" ref="O36:O57" si="7">_xlfn.STDEV.P(B36:L36)</f>
        <v>1.1834953134781707</v>
      </c>
      <c r="P36" s="79">
        <f t="shared" ref="P36:P57" si="8">N36+O36</f>
        <v>2.5380407680236252</v>
      </c>
      <c r="Q36" s="79">
        <f t="shared" ref="Q36:Q57" si="9">N36-O36</f>
        <v>0.17105014106728378</v>
      </c>
    </row>
    <row r="37" spans="1:17" x14ac:dyDescent="0.25">
      <c r="A37" s="73" t="s">
        <v>399</v>
      </c>
      <c r="B37" s="74">
        <v>3</v>
      </c>
      <c r="C37" s="74">
        <v>1.9</v>
      </c>
      <c r="D37" s="74">
        <v>6.7</v>
      </c>
      <c r="E37" s="74">
        <v>0</v>
      </c>
      <c r="F37" s="74">
        <v>1.6</v>
      </c>
      <c r="G37" s="74">
        <v>1.5</v>
      </c>
      <c r="H37" s="74">
        <v>2.2000000000000002</v>
      </c>
      <c r="I37" s="74">
        <v>1.2</v>
      </c>
      <c r="J37" s="74">
        <v>1.4</v>
      </c>
      <c r="K37" s="74">
        <v>1.8</v>
      </c>
      <c r="L37" s="74">
        <v>2.7</v>
      </c>
      <c r="M37" s="55">
        <f t="shared" si="5"/>
        <v>0.74054221876796322</v>
      </c>
      <c r="N37" s="77">
        <f t="shared" si="6"/>
        <v>2.1818181818181817</v>
      </c>
      <c r="O37" s="55">
        <f t="shared" si="7"/>
        <v>1.6157284773119196</v>
      </c>
      <c r="P37" s="79">
        <f t="shared" si="8"/>
        <v>3.7975466591301013</v>
      </c>
      <c r="Q37" s="79">
        <f t="shared" si="9"/>
        <v>0.56608970450626206</v>
      </c>
    </row>
    <row r="38" spans="1:17" x14ac:dyDescent="0.25">
      <c r="A38" s="73" t="s">
        <v>400</v>
      </c>
      <c r="B38" s="74">
        <v>0.2</v>
      </c>
      <c r="C38" s="74">
        <v>0.8</v>
      </c>
      <c r="D38" s="74">
        <v>2</v>
      </c>
      <c r="E38" s="74">
        <v>-0.1</v>
      </c>
      <c r="F38" s="74">
        <v>1.8</v>
      </c>
      <c r="G38" s="74">
        <v>0.6</v>
      </c>
      <c r="H38" s="74">
        <v>1.6</v>
      </c>
      <c r="I38" s="74">
        <v>2.2000000000000002</v>
      </c>
      <c r="J38" s="74">
        <v>2.5</v>
      </c>
      <c r="K38" s="74">
        <v>1.9</v>
      </c>
      <c r="L38" s="74">
        <v>3.5</v>
      </c>
      <c r="M38" s="55">
        <f t="shared" si="5"/>
        <v>0.66238532989455268</v>
      </c>
      <c r="N38" s="77">
        <f t="shared" si="6"/>
        <v>1.5454545454545454</v>
      </c>
      <c r="O38" s="55">
        <f t="shared" si="7"/>
        <v>1.0236864189279451</v>
      </c>
      <c r="P38" s="79">
        <f t="shared" si="8"/>
        <v>2.5691409643824903</v>
      </c>
      <c r="Q38" s="79">
        <f t="shared" si="9"/>
        <v>0.52176812652660032</v>
      </c>
    </row>
    <row r="39" spans="1:17" x14ac:dyDescent="0.25">
      <c r="A39" s="73" t="s">
        <v>401</v>
      </c>
      <c r="B39" s="74">
        <v>2.2000000000000002</v>
      </c>
      <c r="C39" s="74">
        <v>0.4</v>
      </c>
      <c r="D39" s="74">
        <v>3.8</v>
      </c>
      <c r="E39" s="74">
        <v>-0.1</v>
      </c>
      <c r="F39" s="74">
        <v>1</v>
      </c>
      <c r="G39" s="74">
        <v>0.5</v>
      </c>
      <c r="H39" s="74">
        <v>3.5</v>
      </c>
      <c r="I39" s="74">
        <v>2.1</v>
      </c>
      <c r="J39" s="74">
        <v>2</v>
      </c>
      <c r="K39" s="74">
        <v>2.2999999999999998</v>
      </c>
      <c r="L39" s="74">
        <v>1.9</v>
      </c>
      <c r="M39" s="55">
        <f t="shared" si="5"/>
        <v>0.66267634761696637</v>
      </c>
      <c r="N39" s="77">
        <f t="shared" si="6"/>
        <v>1.7818181818181815</v>
      </c>
      <c r="O39" s="55">
        <f t="shared" si="7"/>
        <v>1.1807687648447762</v>
      </c>
      <c r="P39" s="79">
        <f t="shared" si="8"/>
        <v>2.9625869466629577</v>
      </c>
      <c r="Q39" s="79">
        <f t="shared" si="9"/>
        <v>0.6010494169734053</v>
      </c>
    </row>
    <row r="40" spans="1:17" x14ac:dyDescent="0.25">
      <c r="A40" s="73" t="s">
        <v>402</v>
      </c>
      <c r="B40" s="74">
        <v>1.6</v>
      </c>
      <c r="C40" s="74">
        <v>0.7</v>
      </c>
      <c r="D40" s="74">
        <v>4.8</v>
      </c>
      <c r="E40" s="74">
        <v>0.3</v>
      </c>
      <c r="F40" s="74">
        <v>1.4</v>
      </c>
      <c r="G40" s="74">
        <v>1.7</v>
      </c>
      <c r="H40" s="74">
        <v>2.8</v>
      </c>
      <c r="I40" s="74">
        <v>2.2999999999999998</v>
      </c>
      <c r="J40" s="74">
        <v>2.4</v>
      </c>
      <c r="K40" s="74">
        <v>1.6</v>
      </c>
      <c r="L40" s="74">
        <v>3.4</v>
      </c>
      <c r="M40" s="55">
        <f t="shared" si="5"/>
        <v>0.57588593703646807</v>
      </c>
      <c r="N40" s="77">
        <f t="shared" si="6"/>
        <v>2.0909090909090904</v>
      </c>
      <c r="O40" s="55">
        <f t="shared" si="7"/>
        <v>1.204125141076251</v>
      </c>
      <c r="P40" s="79">
        <f t="shared" si="8"/>
        <v>3.2950342319853414</v>
      </c>
      <c r="Q40" s="79">
        <f t="shared" si="9"/>
        <v>0.88678394983283937</v>
      </c>
    </row>
    <row r="41" spans="1:17" x14ac:dyDescent="0.25">
      <c r="A41" s="73" t="s">
        <v>403</v>
      </c>
      <c r="B41" s="74">
        <v>-0.6</v>
      </c>
      <c r="C41" s="74">
        <v>2</v>
      </c>
      <c r="D41" s="74">
        <v>2.1</v>
      </c>
      <c r="E41" s="74">
        <v>0.6</v>
      </c>
      <c r="F41" s="74">
        <v>0.5</v>
      </c>
      <c r="G41" s="74">
        <v>-0.2</v>
      </c>
      <c r="H41" s="74">
        <v>-3</v>
      </c>
      <c r="I41" s="74">
        <v>0.3</v>
      </c>
      <c r="J41" s="74">
        <v>0.5</v>
      </c>
      <c r="K41" s="74">
        <v>0.2</v>
      </c>
      <c r="L41" s="74">
        <v>1.1000000000000001</v>
      </c>
      <c r="M41" s="55">
        <f t="shared" si="5"/>
        <v>4.1192430451851374</v>
      </c>
      <c r="N41" s="77">
        <f t="shared" si="6"/>
        <v>0.31818181818181812</v>
      </c>
      <c r="O41" s="55">
        <f t="shared" si="7"/>
        <v>1.3106682416498163</v>
      </c>
      <c r="P41" s="79">
        <f t="shared" si="8"/>
        <v>1.6288500598316344</v>
      </c>
      <c r="Q41" s="79">
        <f t="shared" si="9"/>
        <v>-0.9924864234679982</v>
      </c>
    </row>
    <row r="42" spans="1:17" x14ac:dyDescent="0.25">
      <c r="A42" s="73" t="s">
        <v>404</v>
      </c>
      <c r="B42" s="74">
        <v>2</v>
      </c>
      <c r="C42" s="74">
        <v>0.5</v>
      </c>
      <c r="D42" s="74">
        <v>4.3</v>
      </c>
      <c r="E42" s="74">
        <v>0.3</v>
      </c>
      <c r="F42" s="74">
        <v>0.6</v>
      </c>
      <c r="G42" s="74">
        <v>-1.4</v>
      </c>
      <c r="H42" s="74">
        <v>0.9</v>
      </c>
      <c r="I42" s="74">
        <v>-0.5</v>
      </c>
      <c r="J42" s="74">
        <v>1.7</v>
      </c>
      <c r="K42" s="74">
        <v>0.4</v>
      </c>
      <c r="L42" s="74">
        <v>0.6</v>
      </c>
      <c r="M42" s="55">
        <f t="shared" si="5"/>
        <v>1.6393337427027437</v>
      </c>
      <c r="N42" s="77">
        <f t="shared" si="6"/>
        <v>0.85454545454545439</v>
      </c>
      <c r="O42" s="55">
        <f t="shared" si="7"/>
        <v>1.4008851983096171</v>
      </c>
      <c r="P42" s="79">
        <f t="shared" si="8"/>
        <v>2.2554306528550714</v>
      </c>
      <c r="Q42" s="79">
        <f t="shared" si="9"/>
        <v>-0.54633974376416272</v>
      </c>
    </row>
    <row r="43" spans="1:17" x14ac:dyDescent="0.25">
      <c r="A43" s="73" t="s">
        <v>405</v>
      </c>
      <c r="B43" s="74">
        <v>0.9</v>
      </c>
      <c r="C43" s="74">
        <v>0.4</v>
      </c>
      <c r="D43" s="74">
        <v>1.1000000000000001</v>
      </c>
      <c r="E43" s="74">
        <v>-0.1</v>
      </c>
      <c r="F43" s="74">
        <v>0.8</v>
      </c>
      <c r="G43" s="74">
        <v>-1.3</v>
      </c>
      <c r="H43" s="74">
        <v>-0.2</v>
      </c>
      <c r="I43" s="74">
        <v>0.7</v>
      </c>
      <c r="J43" s="74">
        <v>0.3</v>
      </c>
      <c r="K43" s="74">
        <v>0</v>
      </c>
      <c r="L43" s="74">
        <v>1.9</v>
      </c>
      <c r="M43" s="55">
        <f t="shared" si="5"/>
        <v>1.9372884193514104</v>
      </c>
      <c r="N43" s="77">
        <f t="shared" si="6"/>
        <v>0.40909090909090912</v>
      </c>
      <c r="O43" s="55">
        <f t="shared" si="7"/>
        <v>0.79252708064375887</v>
      </c>
      <c r="P43" s="79">
        <f t="shared" si="8"/>
        <v>1.2016179897346679</v>
      </c>
      <c r="Q43" s="79">
        <f t="shared" si="9"/>
        <v>-0.38343617155284976</v>
      </c>
    </row>
    <row r="44" spans="1:17" x14ac:dyDescent="0.25">
      <c r="A44" s="73" t="s">
        <v>406</v>
      </c>
      <c r="B44" s="74">
        <v>2.6</v>
      </c>
      <c r="C44" s="74">
        <v>0.8</v>
      </c>
      <c r="D44" s="74">
        <v>3.1</v>
      </c>
      <c r="E44" s="74">
        <v>-0.6</v>
      </c>
      <c r="F44" s="74">
        <v>2.7</v>
      </c>
      <c r="G44" s="74">
        <v>1</v>
      </c>
      <c r="H44" s="74">
        <v>1.2</v>
      </c>
      <c r="I44" s="74">
        <v>3.2</v>
      </c>
      <c r="J44" s="74">
        <v>2.1</v>
      </c>
      <c r="K44" s="74">
        <v>2.5</v>
      </c>
      <c r="L44" s="74">
        <v>3.3</v>
      </c>
      <c r="M44" s="55">
        <f t="shared" si="5"/>
        <v>0.59216544240425895</v>
      </c>
      <c r="N44" s="77">
        <f t="shared" si="6"/>
        <v>1.9909090909090912</v>
      </c>
      <c r="O44" s="55">
        <f t="shared" si="7"/>
        <v>1.1789475626048429</v>
      </c>
      <c r="P44" s="79">
        <f t="shared" si="8"/>
        <v>3.1698566535139339</v>
      </c>
      <c r="Q44" s="79">
        <f t="shared" si="9"/>
        <v>0.81196152830424828</v>
      </c>
    </row>
    <row r="45" spans="1:17" x14ac:dyDescent="0.25">
      <c r="A45" s="73" t="s">
        <v>407</v>
      </c>
      <c r="B45" s="74">
        <v>0.6</v>
      </c>
      <c r="C45" s="74">
        <v>0.7</v>
      </c>
      <c r="D45" s="74">
        <v>0.7</v>
      </c>
      <c r="E45" s="74">
        <v>-0.5</v>
      </c>
      <c r="F45" s="74">
        <v>1</v>
      </c>
      <c r="G45" s="74">
        <v>0.4</v>
      </c>
      <c r="H45" s="74">
        <v>0.4</v>
      </c>
      <c r="I45" s="74">
        <v>1.4</v>
      </c>
      <c r="J45" s="74">
        <v>1</v>
      </c>
      <c r="K45" s="74">
        <v>1.2</v>
      </c>
      <c r="L45" s="74">
        <v>1.2</v>
      </c>
      <c r="M45" s="55">
        <f t="shared" si="5"/>
        <v>0.68337543225175534</v>
      </c>
      <c r="N45" s="77">
        <f t="shared" si="6"/>
        <v>0.73636363636363633</v>
      </c>
      <c r="O45" s="55">
        <f t="shared" si="7"/>
        <v>0.5032128182944744</v>
      </c>
      <c r="P45" s="79">
        <f t="shared" si="8"/>
        <v>1.2395764546581107</v>
      </c>
      <c r="Q45" s="79">
        <f t="shared" si="9"/>
        <v>0.23315081806916194</v>
      </c>
    </row>
    <row r="46" spans="1:17" x14ac:dyDescent="0.25">
      <c r="A46" s="73" t="s">
        <v>408</v>
      </c>
      <c r="B46" s="74">
        <v>1.4</v>
      </c>
      <c r="C46" s="74">
        <v>2.9</v>
      </c>
      <c r="D46" s="74">
        <v>0.4</v>
      </c>
      <c r="E46" s="74">
        <v>0</v>
      </c>
      <c r="F46" s="74">
        <v>1.3</v>
      </c>
      <c r="G46" s="74">
        <v>0</v>
      </c>
      <c r="H46" s="74">
        <v>1.3</v>
      </c>
      <c r="I46" s="74">
        <v>1.3</v>
      </c>
      <c r="J46" s="74">
        <v>1.7</v>
      </c>
      <c r="K46" s="74">
        <v>1.2</v>
      </c>
      <c r="L46" s="74">
        <v>2.2000000000000002</v>
      </c>
      <c r="M46" s="55">
        <f t="shared" si="5"/>
        <v>0.67208799649150974</v>
      </c>
      <c r="N46" s="77">
        <f t="shared" si="6"/>
        <v>1.2454545454545454</v>
      </c>
      <c r="O46" s="55">
        <f t="shared" si="7"/>
        <v>0.83705505017578941</v>
      </c>
      <c r="P46" s="79">
        <f t="shared" si="8"/>
        <v>2.0825095956303348</v>
      </c>
      <c r="Q46" s="79">
        <f t="shared" si="9"/>
        <v>0.40839949527875596</v>
      </c>
    </row>
    <row r="47" spans="1:17" x14ac:dyDescent="0.25">
      <c r="A47" s="73" t="s">
        <v>409</v>
      </c>
      <c r="B47" s="74">
        <v>1.8</v>
      </c>
      <c r="C47" s="74">
        <v>1.5</v>
      </c>
      <c r="D47" s="74">
        <v>0.9</v>
      </c>
      <c r="E47" s="74">
        <v>0.5</v>
      </c>
      <c r="F47" s="74">
        <v>1</v>
      </c>
      <c r="G47" s="74">
        <v>0.2</v>
      </c>
      <c r="H47" s="74">
        <v>3.8</v>
      </c>
      <c r="I47" s="74">
        <v>0.8</v>
      </c>
      <c r="J47" s="74">
        <v>1.9</v>
      </c>
      <c r="K47" s="74">
        <v>2.5</v>
      </c>
      <c r="L47" s="74">
        <v>3</v>
      </c>
      <c r="M47" s="55">
        <f t="shared" si="5"/>
        <v>0.65250822680570464</v>
      </c>
      <c r="N47" s="77">
        <f t="shared" si="6"/>
        <v>1.6272727272727272</v>
      </c>
      <c r="O47" s="55">
        <f t="shared" si="7"/>
        <v>1.0618088418020102</v>
      </c>
      <c r="P47" s="79">
        <f t="shared" si="8"/>
        <v>2.6890815690747374</v>
      </c>
      <c r="Q47" s="79">
        <f t="shared" si="9"/>
        <v>0.56546388547071702</v>
      </c>
    </row>
    <row r="48" spans="1:17" x14ac:dyDescent="0.25">
      <c r="A48" s="73" t="s">
        <v>410</v>
      </c>
      <c r="B48" s="74">
        <v>-1</v>
      </c>
      <c r="C48" s="74">
        <v>-0.2</v>
      </c>
      <c r="D48" s="74">
        <v>-3.8</v>
      </c>
      <c r="E48" s="74">
        <v>0.9</v>
      </c>
      <c r="F48" s="74">
        <v>-0.3</v>
      </c>
      <c r="G48" s="74">
        <v>-1.3</v>
      </c>
      <c r="H48" s="74">
        <v>-5.8</v>
      </c>
      <c r="I48" s="74">
        <v>0.5</v>
      </c>
      <c r="J48" s="74">
        <v>-0.4</v>
      </c>
      <c r="K48" s="74">
        <v>-0.2</v>
      </c>
      <c r="L48" s="74">
        <v>-1.5</v>
      </c>
      <c r="M48" s="55">
        <f t="shared" si="5"/>
        <v>1.5772182067554135</v>
      </c>
      <c r="N48" s="77">
        <f t="shared" si="6"/>
        <v>-1.1909090909090909</v>
      </c>
      <c r="O48" s="55">
        <f t="shared" si="7"/>
        <v>1.878323500772356</v>
      </c>
      <c r="P48" s="79">
        <f t="shared" si="8"/>
        <v>0.68741440986326507</v>
      </c>
      <c r="Q48" s="79">
        <f t="shared" si="9"/>
        <v>-3.0692325916814469</v>
      </c>
    </row>
    <row r="49" spans="1:17" x14ac:dyDescent="0.25">
      <c r="A49" s="73" t="s">
        <v>411</v>
      </c>
      <c r="B49" s="74">
        <v>-2.1</v>
      </c>
      <c r="C49" s="74">
        <v>-5.7</v>
      </c>
      <c r="D49" s="74">
        <v>3.1</v>
      </c>
      <c r="E49" s="74">
        <v>2.9</v>
      </c>
      <c r="F49" s="74">
        <v>-1.8</v>
      </c>
      <c r="G49" s="74">
        <v>-3.9</v>
      </c>
      <c r="H49" s="74">
        <v>-5.4</v>
      </c>
      <c r="I49" s="74">
        <v>-2.8</v>
      </c>
      <c r="J49" s="74">
        <v>-3.3</v>
      </c>
      <c r="K49" s="74">
        <v>-0.3</v>
      </c>
      <c r="L49" s="74">
        <v>-6</v>
      </c>
      <c r="M49" s="55">
        <f t="shared" si="5"/>
        <v>1.3054014190100278</v>
      </c>
      <c r="N49" s="77">
        <f t="shared" si="6"/>
        <v>-2.3000000000000003</v>
      </c>
      <c r="O49" s="55">
        <f t="shared" si="7"/>
        <v>3.0024232637230641</v>
      </c>
      <c r="P49" s="79">
        <f t="shared" si="8"/>
        <v>0.70242326372306385</v>
      </c>
      <c r="Q49" s="79">
        <f t="shared" si="9"/>
        <v>-5.3024232637230639</v>
      </c>
    </row>
    <row r="50" spans="1:17" x14ac:dyDescent="0.25">
      <c r="A50" s="73" t="s">
        <v>412</v>
      </c>
      <c r="B50" s="74">
        <v>2.1</v>
      </c>
      <c r="C50" s="74">
        <v>3.8</v>
      </c>
      <c r="D50" s="74">
        <v>6.7</v>
      </c>
      <c r="E50" s="74">
        <v>1.8</v>
      </c>
      <c r="F50" s="74">
        <v>1.8</v>
      </c>
      <c r="G50" s="74">
        <v>2.2999999999999998</v>
      </c>
      <c r="H50" s="74">
        <v>3</v>
      </c>
      <c r="I50" s="74">
        <v>2</v>
      </c>
      <c r="J50" s="74">
        <v>1.1000000000000001</v>
      </c>
      <c r="K50" s="74">
        <v>3.4</v>
      </c>
      <c r="L50" s="74">
        <v>3.7</v>
      </c>
      <c r="M50" s="55">
        <f t="shared" si="5"/>
        <v>0.50844454708162101</v>
      </c>
      <c r="N50" s="77">
        <f t="shared" si="6"/>
        <v>2.8818181818181823</v>
      </c>
      <c r="O50" s="55">
        <f t="shared" si="7"/>
        <v>1.4652447402261262</v>
      </c>
      <c r="P50" s="79">
        <f t="shared" si="8"/>
        <v>4.3470629220443087</v>
      </c>
      <c r="Q50" s="79">
        <f t="shared" si="9"/>
        <v>1.4165734415920561</v>
      </c>
    </row>
    <row r="51" spans="1:17" x14ac:dyDescent="0.25">
      <c r="A51" s="73" t="s">
        <v>413</v>
      </c>
      <c r="B51" s="74">
        <v>0.4</v>
      </c>
      <c r="C51" s="74">
        <v>2.2999999999999998</v>
      </c>
      <c r="D51" s="74">
        <v>5.8</v>
      </c>
      <c r="E51" s="74">
        <v>1.7</v>
      </c>
      <c r="F51" s="74">
        <v>1.4</v>
      </c>
      <c r="G51" s="74">
        <v>0.3</v>
      </c>
      <c r="H51" s="74">
        <v>-0.4</v>
      </c>
      <c r="I51" s="74">
        <v>0.7</v>
      </c>
      <c r="J51" s="74">
        <v>1.3</v>
      </c>
      <c r="K51" s="74">
        <v>0.1</v>
      </c>
      <c r="L51" s="74">
        <v>1.3</v>
      </c>
      <c r="M51" s="55">
        <f t="shared" si="5"/>
        <v>1.1754741857144388</v>
      </c>
      <c r="N51" s="77">
        <f t="shared" si="6"/>
        <v>1.3545454545454545</v>
      </c>
      <c r="O51" s="55">
        <f t="shared" si="7"/>
        <v>1.5922332151950127</v>
      </c>
      <c r="P51" s="79">
        <f t="shared" si="8"/>
        <v>2.9467786697404672</v>
      </c>
      <c r="Q51" s="79">
        <f t="shared" si="9"/>
        <v>-0.23768776064955821</v>
      </c>
    </row>
    <row r="52" spans="1:17" x14ac:dyDescent="0.25">
      <c r="A52" s="73" t="s">
        <v>414</v>
      </c>
      <c r="B52" s="74">
        <v>-0.2</v>
      </c>
      <c r="C52" s="74">
        <v>-0.7</v>
      </c>
      <c r="D52" s="74">
        <v>0.7</v>
      </c>
      <c r="E52" s="74">
        <v>1.1000000000000001</v>
      </c>
      <c r="F52" s="74">
        <v>0</v>
      </c>
      <c r="G52" s="74">
        <v>-2.5</v>
      </c>
      <c r="H52" s="74">
        <v>-2.7</v>
      </c>
      <c r="I52" s="74">
        <v>-0.8</v>
      </c>
      <c r="J52" s="74">
        <v>-0.4</v>
      </c>
      <c r="K52" s="74">
        <v>0.1</v>
      </c>
      <c r="L52" s="74">
        <v>-2.2999999999999998</v>
      </c>
      <c r="M52" s="55">
        <f t="shared" si="5"/>
        <v>1.7485748238656453</v>
      </c>
      <c r="N52" s="77">
        <f t="shared" si="6"/>
        <v>-0.70000000000000007</v>
      </c>
      <c r="O52" s="55">
        <f t="shared" si="7"/>
        <v>1.2240023767059518</v>
      </c>
      <c r="P52" s="79">
        <f t="shared" si="8"/>
        <v>0.52400237670595173</v>
      </c>
      <c r="Q52" s="79">
        <f t="shared" si="9"/>
        <v>-1.924002376705952</v>
      </c>
    </row>
    <row r="53" spans="1:17" x14ac:dyDescent="0.25">
      <c r="A53" s="73" t="s">
        <v>415</v>
      </c>
      <c r="B53" s="74">
        <v>0.5</v>
      </c>
      <c r="C53" s="74">
        <v>-0.1</v>
      </c>
      <c r="D53" s="74">
        <v>-1.6</v>
      </c>
      <c r="E53" s="74">
        <v>0.9</v>
      </c>
      <c r="F53" s="74">
        <v>0.4</v>
      </c>
      <c r="G53" s="74">
        <v>0.1</v>
      </c>
      <c r="H53" s="74">
        <v>1.8</v>
      </c>
      <c r="I53" s="74">
        <v>1.1000000000000001</v>
      </c>
      <c r="J53" s="74">
        <v>-0.3</v>
      </c>
      <c r="K53" s="74">
        <v>1.8</v>
      </c>
      <c r="L53" s="74">
        <v>0</v>
      </c>
      <c r="M53" s="55">
        <f t="shared" si="5"/>
        <v>2.2405019016431433</v>
      </c>
      <c r="N53" s="77">
        <f t="shared" si="6"/>
        <v>0.41818181818181821</v>
      </c>
      <c r="O53" s="55">
        <f t="shared" si="7"/>
        <v>0.9369371588689509</v>
      </c>
      <c r="P53" s="79">
        <f t="shared" si="8"/>
        <v>1.3551189770507692</v>
      </c>
      <c r="Q53" s="79">
        <f t="shared" si="9"/>
        <v>-0.51875534068713269</v>
      </c>
    </row>
    <row r="54" spans="1:17" x14ac:dyDescent="0.25">
      <c r="A54" s="73" t="s">
        <v>416</v>
      </c>
      <c r="B54" s="74">
        <v>0.8</v>
      </c>
      <c r="C54" s="74">
        <v>1.3</v>
      </c>
      <c r="D54" s="74">
        <v>6</v>
      </c>
      <c r="E54" s="74">
        <v>0.4</v>
      </c>
      <c r="F54" s="74">
        <v>0.4</v>
      </c>
      <c r="G54" s="74">
        <v>0</v>
      </c>
      <c r="H54" s="74">
        <v>1.7</v>
      </c>
      <c r="I54" s="74">
        <v>1.5</v>
      </c>
      <c r="J54" s="74">
        <v>-0.3</v>
      </c>
      <c r="K54" s="74">
        <v>-0.5</v>
      </c>
      <c r="L54" s="74">
        <v>-0.2</v>
      </c>
      <c r="M54" s="55">
        <f t="shared" si="5"/>
        <v>1.7156427123392823</v>
      </c>
      <c r="N54" s="77">
        <f t="shared" si="6"/>
        <v>1.009090909090909</v>
      </c>
      <c r="O54" s="55">
        <f t="shared" si="7"/>
        <v>1.7312394642696394</v>
      </c>
      <c r="P54" s="79">
        <f t="shared" si="8"/>
        <v>2.7403303733605484</v>
      </c>
      <c r="Q54" s="79">
        <f t="shared" si="9"/>
        <v>-0.72214855517873033</v>
      </c>
    </row>
    <row r="55" spans="1:17" x14ac:dyDescent="0.25">
      <c r="A55" s="73" t="s">
        <v>417</v>
      </c>
      <c r="B55" s="74">
        <v>0.8</v>
      </c>
      <c r="C55" s="74">
        <v>0.8</v>
      </c>
      <c r="D55" s="74">
        <v>20.9</v>
      </c>
      <c r="E55" s="74">
        <v>0.8</v>
      </c>
      <c r="F55" s="74">
        <v>0.9</v>
      </c>
      <c r="G55" s="74">
        <v>0.3</v>
      </c>
      <c r="H55" s="74">
        <v>1.3</v>
      </c>
      <c r="I55" s="74">
        <v>1</v>
      </c>
      <c r="J55" s="74">
        <v>0.5</v>
      </c>
      <c r="K55" s="74">
        <v>0.4</v>
      </c>
      <c r="L55" s="74">
        <v>0.3</v>
      </c>
      <c r="M55" s="55">
        <f t="shared" si="5"/>
        <v>2.2832073305518517</v>
      </c>
      <c r="N55" s="77">
        <f t="shared" si="6"/>
        <v>2.5454545454545454</v>
      </c>
      <c r="O55" s="55">
        <f t="shared" si="7"/>
        <v>5.8118004777683501</v>
      </c>
      <c r="P55" s="79">
        <f t="shared" si="8"/>
        <v>8.3572550232228959</v>
      </c>
      <c r="Q55" s="79">
        <f t="shared" si="9"/>
        <v>-3.2663459323138047</v>
      </c>
    </row>
    <row r="56" spans="1:17" x14ac:dyDescent="0.25">
      <c r="A56" s="73" t="s">
        <v>418</v>
      </c>
      <c r="B56" s="74">
        <v>0.2</v>
      </c>
      <c r="C56" s="74">
        <v>0.9</v>
      </c>
      <c r="D56" s="74">
        <v>1.2</v>
      </c>
      <c r="E56" s="74">
        <v>0.6</v>
      </c>
      <c r="F56" s="74">
        <v>0.5</v>
      </c>
      <c r="G56" s="74">
        <v>-0.2</v>
      </c>
      <c r="H56" s="74">
        <v>-0.6</v>
      </c>
      <c r="I56" s="74">
        <v>1.1000000000000001</v>
      </c>
      <c r="J56" s="74">
        <v>0.7</v>
      </c>
      <c r="K56" s="74">
        <v>0.3</v>
      </c>
      <c r="L56" s="74">
        <v>2</v>
      </c>
      <c r="M56" s="55">
        <f t="shared" si="5"/>
        <v>1.1079011080534709</v>
      </c>
      <c r="N56" s="77">
        <f t="shared" si="6"/>
        <v>0.60909090909090902</v>
      </c>
      <c r="O56" s="55">
        <f t="shared" si="7"/>
        <v>0.674812493087114</v>
      </c>
      <c r="P56" s="79">
        <f t="shared" si="8"/>
        <v>1.2839034021780229</v>
      </c>
      <c r="Q56" s="79">
        <f t="shared" si="9"/>
        <v>-6.572158399620498E-2</v>
      </c>
    </row>
    <row r="57" spans="1:17" x14ac:dyDescent="0.25">
      <c r="A57" s="73" t="s">
        <v>419</v>
      </c>
      <c r="B57" s="74">
        <v>0.3</v>
      </c>
      <c r="C57" s="74">
        <v>0.7</v>
      </c>
      <c r="D57" s="74">
        <v>4.2</v>
      </c>
      <c r="E57" s="74">
        <v>0.4</v>
      </c>
      <c r="F57" s="74">
        <v>1.1000000000000001</v>
      </c>
      <c r="G57" s="74">
        <v>0.4</v>
      </c>
      <c r="H57" s="74">
        <v>-1.8</v>
      </c>
      <c r="I57" s="74">
        <v>0.7</v>
      </c>
      <c r="J57" s="74">
        <v>0.8</v>
      </c>
      <c r="K57" s="74">
        <v>-0.5</v>
      </c>
      <c r="L57" s="74">
        <v>1.6</v>
      </c>
      <c r="M57" s="55">
        <f t="shared" si="5"/>
        <v>1.9355916360569094</v>
      </c>
      <c r="N57" s="77">
        <f t="shared" si="6"/>
        <v>0.71818181818181837</v>
      </c>
      <c r="O57" s="55">
        <f t="shared" si="7"/>
        <v>1.3901067204408717</v>
      </c>
      <c r="P57" s="79">
        <f t="shared" si="8"/>
        <v>2.1082885386226899</v>
      </c>
      <c r="Q57" s="79">
        <f t="shared" si="9"/>
        <v>-0.67192490225905332</v>
      </c>
    </row>
    <row r="59" spans="1:17" x14ac:dyDescent="0.25">
      <c r="A59" s="33" t="s">
        <v>81</v>
      </c>
    </row>
    <row r="60" spans="1:17" x14ac:dyDescent="0.25">
      <c r="A60" s="75" t="s">
        <v>420</v>
      </c>
    </row>
    <row r="61" spans="1:17" x14ac:dyDescent="0.25">
      <c r="A61" s="75" t="s">
        <v>425</v>
      </c>
    </row>
    <row r="62" spans="1:17" x14ac:dyDescent="0.25">
      <c r="A62" s="75" t="s">
        <v>422</v>
      </c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2"/>
  <sheetViews>
    <sheetView zoomScale="50" zoomScaleNormal="50" workbookViewId="0"/>
  </sheetViews>
  <sheetFormatPr baseColWidth="10" defaultRowHeight="15" x14ac:dyDescent="0.25"/>
  <cols>
    <col min="16" max="16" width="10.140625" customWidth="1"/>
    <col min="17" max="17" width="11.140625" customWidth="1"/>
  </cols>
  <sheetData>
    <row r="2" spans="1:17" x14ac:dyDescent="0.25">
      <c r="A2" s="73" t="s">
        <v>395</v>
      </c>
      <c r="B2" s="73" t="s">
        <v>37</v>
      </c>
      <c r="C2" s="73" t="s">
        <v>396</v>
      </c>
      <c r="D2" s="73" t="s">
        <v>41</v>
      </c>
      <c r="E2" s="73" t="s">
        <v>46</v>
      </c>
      <c r="F2" s="73" t="s">
        <v>40</v>
      </c>
      <c r="G2" s="73" t="s">
        <v>42</v>
      </c>
      <c r="H2" s="73" t="s">
        <v>43</v>
      </c>
      <c r="I2" s="73" t="s">
        <v>44</v>
      </c>
      <c r="J2" s="73" t="s">
        <v>45</v>
      </c>
      <c r="K2" s="73" t="s">
        <v>16</v>
      </c>
      <c r="L2" s="73" t="s">
        <v>39</v>
      </c>
      <c r="M2" s="80" t="s">
        <v>33</v>
      </c>
      <c r="N2" s="76" t="s">
        <v>423</v>
      </c>
      <c r="O2" s="76" t="s">
        <v>32</v>
      </c>
      <c r="P2" s="76" t="s">
        <v>426</v>
      </c>
      <c r="Q2" s="76" t="s">
        <v>427</v>
      </c>
    </row>
    <row r="3" spans="1:17" x14ac:dyDescent="0.25">
      <c r="A3" s="73" t="s">
        <v>397</v>
      </c>
      <c r="B3" s="74">
        <f>Arbeitsproduktivität_2010!B3/Arbeitsproduktivität_2010!B$3*100</f>
        <v>100</v>
      </c>
      <c r="C3" s="74">
        <f>Arbeitsproduktivität_2010!C3/Arbeitsproduktivität_2010!C$3*100</f>
        <v>100</v>
      </c>
      <c r="D3" s="74">
        <f>Arbeitsproduktivität_2010!D3/Arbeitsproduktivität_2010!D$3*100</f>
        <v>100</v>
      </c>
      <c r="E3" s="74">
        <f>Arbeitsproduktivität_2010!E3/Arbeitsproduktivität_2010!E$3*100</f>
        <v>100</v>
      </c>
      <c r="F3" s="74">
        <f>Arbeitsproduktivität_2010!F3/Arbeitsproduktivität_2010!F$3*100</f>
        <v>100</v>
      </c>
      <c r="G3" s="74">
        <f>Arbeitsproduktivität_2010!G3/Arbeitsproduktivität_2010!G$3*100</f>
        <v>100</v>
      </c>
      <c r="H3" s="74">
        <f>Arbeitsproduktivität_2010!H3/Arbeitsproduktivität_2010!H$3*100</f>
        <v>100</v>
      </c>
      <c r="I3" s="74">
        <f>Arbeitsproduktivität_2010!I3/Arbeitsproduktivität_2010!I$3*100</f>
        <v>100</v>
      </c>
      <c r="J3" s="74">
        <f>Arbeitsproduktivität_2010!J3/Arbeitsproduktivität_2010!J$3*100</f>
        <v>100</v>
      </c>
      <c r="K3" s="74">
        <f>Arbeitsproduktivität_2010!K3/Arbeitsproduktivität_2010!K$3*100</f>
        <v>100</v>
      </c>
      <c r="L3" s="74">
        <f>Arbeitsproduktivität_2010!L3/Arbeitsproduktivität_2010!L$3*100</f>
        <v>100</v>
      </c>
      <c r="M3" s="55">
        <f>O3/ABS(N3)</f>
        <v>0</v>
      </c>
      <c r="N3" s="77">
        <f>AVERAGE(B3:L3)</f>
        <v>100</v>
      </c>
      <c r="O3" s="55">
        <f>_xlfn.STDEV.P(B3:L3)</f>
        <v>0</v>
      </c>
      <c r="P3" s="79">
        <f>N3+O3</f>
        <v>100</v>
      </c>
      <c r="Q3" s="79">
        <f>N3-O3</f>
        <v>100</v>
      </c>
    </row>
    <row r="4" spans="1:17" x14ac:dyDescent="0.25">
      <c r="A4" s="73" t="s">
        <v>398</v>
      </c>
      <c r="B4" s="74">
        <f>Arbeitsproduktivität_2010!B4/Arbeitsproduktivität_2010!B$3*100</f>
        <v>101.40515222482433</v>
      </c>
      <c r="C4" s="74">
        <f>Arbeitsproduktivität_2010!C4/Arbeitsproduktivität_2010!C$3*100</f>
        <v>100.89086859688197</v>
      </c>
      <c r="D4" s="74">
        <f>Arbeitsproduktivität_2010!D4/Arbeitsproduktivität_2010!D$3*100</f>
        <v>103.82916053019144</v>
      </c>
      <c r="E4" s="74">
        <f>Arbeitsproduktivität_2010!E4/Arbeitsproduktivität_2010!E$3*100</f>
        <v>101.28755364806867</v>
      </c>
      <c r="F4" s="74">
        <f>Arbeitsproduktivität_2010!F4/Arbeitsproduktivität_2010!F$3*100</f>
        <v>100.80645161290323</v>
      </c>
      <c r="G4" s="74">
        <f>Arbeitsproduktivität_2010!G4/Arbeitsproduktivität_2010!G$3*100</f>
        <v>100.60422960725077</v>
      </c>
      <c r="H4" s="74">
        <f>Arbeitsproduktivität_2010!H4/Arbeitsproduktivität_2010!H$3*100</f>
        <v>98.848167539267024</v>
      </c>
      <c r="I4" s="74">
        <f>Arbeitsproduktivität_2010!I4/Arbeitsproduktivität_2010!I$3*100</f>
        <v>101.40679953106681</v>
      </c>
      <c r="J4" s="74">
        <f>Arbeitsproduktivität_2010!J4/Arbeitsproduktivität_2010!J$3*100</f>
        <v>101.88902007083824</v>
      </c>
      <c r="K4" s="74">
        <f>Arbeitsproduktivität_2010!K4/Arbeitsproduktivität_2010!K$3*100</f>
        <v>101.83374083129584</v>
      </c>
      <c r="L4" s="74">
        <f>Arbeitsproduktivität_2010!L4/Arbeitsproduktivität_2010!L$3*100</f>
        <v>102.13032581453633</v>
      </c>
      <c r="M4" s="55">
        <f t="shared" ref="M4:M25" si="0">O4/ABS(N4)</f>
        <v>1.1370663407936034E-2</v>
      </c>
      <c r="N4" s="77">
        <f t="shared" ref="N4:N25" si="1">AVERAGE(B4:L4)</f>
        <v>101.35740636428405</v>
      </c>
      <c r="O4" s="55">
        <f t="shared" ref="O4:O25" si="2">_xlfn.STDEV.P(B4:L4)</f>
        <v>1.1525009516696674</v>
      </c>
      <c r="P4" s="79">
        <f t="shared" ref="P4:P25" si="3">N4+O4</f>
        <v>102.50990731595371</v>
      </c>
      <c r="Q4" s="79">
        <f t="shared" ref="Q4:Q25" si="4">N4-O4</f>
        <v>100.20490541261438</v>
      </c>
    </row>
    <row r="5" spans="1:17" x14ac:dyDescent="0.25">
      <c r="A5" s="73" t="s">
        <v>399</v>
      </c>
      <c r="B5" s="74">
        <f>Arbeitsproduktivität_2010!B5/Arbeitsproduktivität_2010!B$3*100</f>
        <v>104.44964871194379</v>
      </c>
      <c r="C5" s="74">
        <f>Arbeitsproduktivität_2010!C5/Arbeitsproduktivität_2010!C$3*100</f>
        <v>102.78396436525613</v>
      </c>
      <c r="D5" s="74">
        <f>Arbeitsproduktivität_2010!D5/Arbeitsproduktivität_2010!D$3*100</f>
        <v>110.89837997054491</v>
      </c>
      <c r="E5" s="74">
        <f>Arbeitsproduktivität_2010!E5/Arbeitsproduktivität_2010!E$3*100</f>
        <v>101.1802575107296</v>
      </c>
      <c r="F5" s="74">
        <f>Arbeitsproduktivität_2010!F5/Arbeitsproduktivität_2010!F$3*100</f>
        <v>102.41935483870969</v>
      </c>
      <c r="G5" s="74">
        <f>Arbeitsproduktivität_2010!G5/Arbeitsproduktivität_2010!G$3*100</f>
        <v>102.11480362537766</v>
      </c>
      <c r="H5" s="74">
        <f>Arbeitsproduktivität_2010!H5/Arbeitsproduktivität_2010!H$3*100</f>
        <v>101.04712041884815</v>
      </c>
      <c r="I5" s="74">
        <f>Arbeitsproduktivität_2010!I5/Arbeitsproduktivität_2010!I$3*100</f>
        <v>102.57913247362251</v>
      </c>
      <c r="J5" s="74">
        <f>Arbeitsproduktivität_2010!J5/Arbeitsproduktivität_2010!J$3*100</f>
        <v>103.30578512396693</v>
      </c>
      <c r="K5" s="74">
        <f>Arbeitsproduktivität_2010!K5/Arbeitsproduktivität_2010!K$3*100</f>
        <v>103.66748166259168</v>
      </c>
      <c r="L5" s="74">
        <f>Arbeitsproduktivität_2010!L5/Arbeitsproduktivität_2010!L$3*100</f>
        <v>104.88721804511279</v>
      </c>
      <c r="M5" s="55">
        <f t="shared" si="0"/>
        <v>2.4941535772198094E-2</v>
      </c>
      <c r="N5" s="77">
        <f t="shared" si="1"/>
        <v>103.57574061333671</v>
      </c>
      <c r="O5" s="55">
        <f t="shared" si="2"/>
        <v>2.5833380396394485</v>
      </c>
      <c r="P5" s="79">
        <f t="shared" si="3"/>
        <v>106.15907865297615</v>
      </c>
      <c r="Q5" s="79">
        <f t="shared" si="4"/>
        <v>100.99240257369726</v>
      </c>
    </row>
    <row r="6" spans="1:17" x14ac:dyDescent="0.25">
      <c r="A6" s="73" t="s">
        <v>400</v>
      </c>
      <c r="B6" s="74">
        <f>Arbeitsproduktivität_2010!B6/Arbeitsproduktivität_2010!B$3*100</f>
        <v>104.68384074941453</v>
      </c>
      <c r="C6" s="74">
        <f>Arbeitsproduktivität_2010!C6/Arbeitsproduktivität_2010!C$3*100</f>
        <v>103.56347438752785</v>
      </c>
      <c r="D6" s="74">
        <f>Arbeitsproduktivität_2010!D6/Arbeitsproduktivität_2010!D$3*100</f>
        <v>113.10751104565536</v>
      </c>
      <c r="E6" s="74">
        <f>Arbeitsproduktivität_2010!E6/Arbeitsproduktivität_2010!E$3*100</f>
        <v>101.07296137339057</v>
      </c>
      <c r="F6" s="74">
        <f>Arbeitsproduktivität_2010!F6/Arbeitsproduktivität_2010!F$3*100</f>
        <v>104.26267281105991</v>
      </c>
      <c r="G6" s="74">
        <f>Arbeitsproduktivität_2010!G6/Arbeitsproduktivität_2010!G$3*100</f>
        <v>102.81973816717019</v>
      </c>
      <c r="H6" s="74">
        <f>Arbeitsproduktivität_2010!H6/Arbeitsproduktivität_2010!H$3*100</f>
        <v>102.72251308900525</v>
      </c>
      <c r="I6" s="74">
        <f>Arbeitsproduktivität_2010!I6/Arbeitsproduktivität_2010!I$3*100</f>
        <v>104.92379835873389</v>
      </c>
      <c r="J6" s="74">
        <f>Arbeitsproduktivität_2010!J6/Arbeitsproduktivität_2010!J$3*100</f>
        <v>105.90318772136953</v>
      </c>
      <c r="K6" s="74">
        <f>Arbeitsproduktivität_2010!K6/Arbeitsproduktivität_2010!K$3*100</f>
        <v>105.6234718826406</v>
      </c>
      <c r="L6" s="74">
        <f>Arbeitsproduktivität_2010!L6/Arbeitsproduktivität_2010!L$3*100</f>
        <v>108.6466165413534</v>
      </c>
      <c r="M6" s="55">
        <f t="shared" si="0"/>
        <v>2.9756389309862609E-2</v>
      </c>
      <c r="N6" s="77">
        <f t="shared" si="1"/>
        <v>105.21179873884735</v>
      </c>
      <c r="O6" s="55">
        <f t="shared" si="2"/>
        <v>3.1307232432640535</v>
      </c>
      <c r="P6" s="79">
        <f t="shared" si="3"/>
        <v>108.34252198211141</v>
      </c>
      <c r="Q6" s="79">
        <f t="shared" si="4"/>
        <v>102.08107549558329</v>
      </c>
    </row>
    <row r="7" spans="1:17" x14ac:dyDescent="0.25">
      <c r="A7" s="73" t="s">
        <v>401</v>
      </c>
      <c r="B7" s="74">
        <f>Arbeitsproduktivität_2010!B7/Arbeitsproduktivität_2010!B$3*100</f>
        <v>106.90866510538642</v>
      </c>
      <c r="C7" s="74">
        <f>Arbeitsproduktivität_2010!C7/Arbeitsproduktivität_2010!C$3*100</f>
        <v>103.89755011135857</v>
      </c>
      <c r="D7" s="74">
        <f>Arbeitsproduktivität_2010!D7/Arbeitsproduktivität_2010!D$3*100</f>
        <v>117.37849779086893</v>
      </c>
      <c r="E7" s="74">
        <f>Arbeitsproduktivität_2010!E7/Arbeitsproduktivität_2010!E$3*100</f>
        <v>101.07296137339057</v>
      </c>
      <c r="F7" s="74">
        <f>Arbeitsproduktivität_2010!F7/Arbeitsproduktivität_2010!F$3*100</f>
        <v>105.29953917050692</v>
      </c>
      <c r="G7" s="74">
        <f>Arbeitsproduktivität_2010!G7/Arbeitsproduktivität_2010!G$3*100</f>
        <v>103.22255790533737</v>
      </c>
      <c r="H7" s="74">
        <f>Arbeitsproduktivität_2010!H7/Arbeitsproduktivität_2010!H$3*100</f>
        <v>106.28272251308901</v>
      </c>
      <c r="I7" s="74">
        <f>Arbeitsproduktivität_2010!I7/Arbeitsproduktivität_2010!I$3*100</f>
        <v>107.15123094958969</v>
      </c>
      <c r="J7" s="74">
        <f>Arbeitsproduktivität_2010!J7/Arbeitsproduktivität_2010!J$3*100</f>
        <v>108.02833530106257</v>
      </c>
      <c r="K7" s="74">
        <f>Arbeitsproduktivität_2010!K7/Arbeitsproduktivität_2010!K$3*100</f>
        <v>108.06845965770174</v>
      </c>
      <c r="L7" s="74">
        <f>Arbeitsproduktivität_2010!L7/Arbeitsproduktivität_2010!L$3*100</f>
        <v>110.65162907268171</v>
      </c>
      <c r="M7" s="55">
        <f t="shared" si="0"/>
        <v>3.8360291308357441E-2</v>
      </c>
      <c r="N7" s="77">
        <f t="shared" si="1"/>
        <v>107.08746808645215</v>
      </c>
      <c r="O7" s="55">
        <f t="shared" si="2"/>
        <v>4.1079064712707352</v>
      </c>
      <c r="P7" s="79">
        <f t="shared" si="3"/>
        <v>111.19537455772289</v>
      </c>
      <c r="Q7" s="79">
        <f t="shared" si="4"/>
        <v>102.97956161518141</v>
      </c>
    </row>
    <row r="8" spans="1:17" x14ac:dyDescent="0.25">
      <c r="A8" s="73" t="s">
        <v>402</v>
      </c>
      <c r="B8" s="74">
        <f>Arbeitsproduktivität_2010!B8/Arbeitsproduktivität_2010!B$3*100</f>
        <v>108.5480093676815</v>
      </c>
      <c r="C8" s="74">
        <f>Arbeitsproduktivität_2010!C8/Arbeitsproduktivität_2010!C$3*100</f>
        <v>104.56570155902006</v>
      </c>
      <c r="D8" s="74">
        <f>Arbeitsproduktivität_2010!D8/Arbeitsproduktivität_2010!D$3*100</f>
        <v>122.97496318114874</v>
      </c>
      <c r="E8" s="74">
        <f>Arbeitsproduktivität_2010!E8/Arbeitsproduktivität_2010!E$3*100</f>
        <v>101.39484978540771</v>
      </c>
      <c r="F8" s="74">
        <f>Arbeitsproduktivität_2010!F8/Arbeitsproduktivität_2010!F$3*100</f>
        <v>106.68202764976957</v>
      </c>
      <c r="G8" s="74">
        <f>Arbeitsproduktivität_2010!G8/Arbeitsproduktivität_2010!G$3*100</f>
        <v>105.03524672708964</v>
      </c>
      <c r="H8" s="74">
        <f>Arbeitsproduktivität_2010!H8/Arbeitsproduktivität_2010!H$3*100</f>
        <v>109.3193717277487</v>
      </c>
      <c r="I8" s="74">
        <f>Arbeitsproduktivität_2010!I8/Arbeitsproduktivität_2010!I$3*100</f>
        <v>109.61313012895664</v>
      </c>
      <c r="J8" s="74">
        <f>Arbeitsproduktivität_2010!J8/Arbeitsproduktivität_2010!J$3*100</f>
        <v>110.62573789846518</v>
      </c>
      <c r="K8" s="74">
        <f>Arbeitsproduktivität_2010!K8/Arbeitsproduktivität_2010!K$3*100</f>
        <v>109.7799511002445</v>
      </c>
      <c r="L8" s="74">
        <f>Arbeitsproduktivität_2010!L8/Arbeitsproduktivität_2010!L$3*100</f>
        <v>114.41102756892229</v>
      </c>
      <c r="M8" s="55">
        <f t="shared" si="0"/>
        <v>4.9756443763655372E-2</v>
      </c>
      <c r="N8" s="77">
        <f t="shared" si="1"/>
        <v>109.35909242676858</v>
      </c>
      <c r="O8" s="55">
        <f t="shared" si="2"/>
        <v>5.4413195323769008</v>
      </c>
      <c r="P8" s="79">
        <f t="shared" si="3"/>
        <v>114.80041195914548</v>
      </c>
      <c r="Q8" s="79">
        <f t="shared" si="4"/>
        <v>103.91777289439169</v>
      </c>
    </row>
    <row r="9" spans="1:17" x14ac:dyDescent="0.25">
      <c r="A9" s="73" t="s">
        <v>403</v>
      </c>
      <c r="B9" s="74">
        <f>Arbeitsproduktivität_2010!B9/Arbeitsproduktivität_2010!B$3*100</f>
        <v>107.96252927400467</v>
      </c>
      <c r="C9" s="74">
        <f>Arbeitsproduktivität_2010!C9/Arbeitsproduktivität_2010!C$3*100</f>
        <v>106.68151447661469</v>
      </c>
      <c r="D9" s="74">
        <f>Arbeitsproduktivität_2010!D9/Arbeitsproduktivität_2010!D$3*100</f>
        <v>125.62592047128128</v>
      </c>
      <c r="E9" s="74">
        <f>Arbeitsproduktivität_2010!E9/Arbeitsproduktivität_2010!E$3*100</f>
        <v>102.03862660944205</v>
      </c>
      <c r="F9" s="74">
        <f>Arbeitsproduktivität_2010!F9/Arbeitsproduktivität_2010!F$3*100</f>
        <v>107.25806451612902</v>
      </c>
      <c r="G9" s="74">
        <f>Arbeitsproduktivität_2010!G9/Arbeitsproduktivität_2010!G$3*100</f>
        <v>104.83383685800605</v>
      </c>
      <c r="H9" s="74">
        <f>Arbeitsproduktivität_2010!H9/Arbeitsproduktivität_2010!H$3*100</f>
        <v>105.96858638743456</v>
      </c>
      <c r="I9" s="74">
        <f>Arbeitsproduktivität_2010!I9/Arbeitsproduktivität_2010!I$3*100</f>
        <v>109.96483001172332</v>
      </c>
      <c r="J9" s="74">
        <f>Arbeitsproduktivität_2010!J9/Arbeitsproduktivität_2010!J$3*100</f>
        <v>111.21605667060213</v>
      </c>
      <c r="K9" s="74">
        <f>Arbeitsproduktivität_2010!K9/Arbeitsproduktivität_2010!K$3*100</f>
        <v>109.90220048899756</v>
      </c>
      <c r="L9" s="74">
        <f>Arbeitsproduktivität_2010!L9/Arbeitsproduktivität_2010!L$3*100</f>
        <v>115.66416040100252</v>
      </c>
      <c r="M9" s="55">
        <f t="shared" si="0"/>
        <v>5.536129870036189E-2</v>
      </c>
      <c r="N9" s="77">
        <f t="shared" si="1"/>
        <v>109.73784783320345</v>
      </c>
      <c r="O9" s="55">
        <f t="shared" si="2"/>
        <v>6.0752297726288367</v>
      </c>
      <c r="P9" s="79">
        <f t="shared" si="3"/>
        <v>115.81307760583228</v>
      </c>
      <c r="Q9" s="79">
        <f t="shared" si="4"/>
        <v>103.66261806057462</v>
      </c>
    </row>
    <row r="10" spans="1:17" x14ac:dyDescent="0.25">
      <c r="A10" s="73" t="s">
        <v>404</v>
      </c>
      <c r="B10" s="74">
        <f>Arbeitsproduktivität_2010!B10/Arbeitsproduktivität_2010!B$3*100</f>
        <v>110.0702576112412</v>
      </c>
      <c r="C10" s="74">
        <f>Arbeitsproduktivität_2010!C10/Arbeitsproduktivität_2010!C$3*100</f>
        <v>107.12694877505568</v>
      </c>
      <c r="D10" s="74">
        <f>Arbeitsproduktivität_2010!D10/Arbeitsproduktivität_2010!D$3*100</f>
        <v>130.9278350515464</v>
      </c>
      <c r="E10" s="74">
        <f>Arbeitsproduktivität_2010!E10/Arbeitsproduktivität_2010!E$3*100</f>
        <v>102.36051502145922</v>
      </c>
      <c r="F10" s="74">
        <f>Arbeitsproduktivität_2010!F10/Arbeitsproduktivität_2010!F$3*100</f>
        <v>107.94930875576037</v>
      </c>
      <c r="G10" s="74">
        <f>Arbeitsproduktivität_2010!G10/Arbeitsproduktivität_2010!G$3*100</f>
        <v>103.32326283987916</v>
      </c>
      <c r="H10" s="74">
        <f>Arbeitsproduktivität_2010!H10/Arbeitsproduktivität_2010!H$3*100</f>
        <v>106.9109947643979</v>
      </c>
      <c r="I10" s="74">
        <f>Arbeitsproduktivität_2010!I10/Arbeitsproduktivität_2010!I$3*100</f>
        <v>109.3786635404455</v>
      </c>
      <c r="J10" s="74">
        <f>Arbeitsproduktivität_2010!J10/Arbeitsproduktivität_2010!J$3*100</f>
        <v>113.22314049586777</v>
      </c>
      <c r="K10" s="74">
        <f>Arbeitsproduktivität_2010!K10/Arbeitsproduktivität_2010!K$3*100</f>
        <v>110.39119804400978</v>
      </c>
      <c r="L10" s="74">
        <f>Arbeitsproduktivität_2010!L10/Arbeitsproduktivität_2010!L$3*100</f>
        <v>116.41604010025064</v>
      </c>
      <c r="M10" s="55">
        <f t="shared" si="0"/>
        <v>6.7198439849627881E-2</v>
      </c>
      <c r="N10" s="77">
        <f t="shared" si="1"/>
        <v>110.73437863635577</v>
      </c>
      <c r="O10" s="55">
        <f t="shared" si="2"/>
        <v>7.4411774820810717</v>
      </c>
      <c r="P10" s="79">
        <f t="shared" si="3"/>
        <v>118.17555611843684</v>
      </c>
      <c r="Q10" s="79">
        <f t="shared" si="4"/>
        <v>103.2932011542747</v>
      </c>
    </row>
    <row r="11" spans="1:17" x14ac:dyDescent="0.25">
      <c r="A11" s="73" t="s">
        <v>405</v>
      </c>
      <c r="B11" s="74">
        <f>Arbeitsproduktivität_2010!B11/Arbeitsproduktivität_2010!B$3*100</f>
        <v>111.00702576112411</v>
      </c>
      <c r="C11" s="74">
        <f>Arbeitsproduktivität_2010!C11/Arbeitsproduktivität_2010!C$3*100</f>
        <v>107.57238307349665</v>
      </c>
      <c r="D11" s="74">
        <f>Arbeitsproduktivität_2010!D11/Arbeitsproduktivität_2010!D$3*100</f>
        <v>132.40058910162003</v>
      </c>
      <c r="E11" s="74">
        <f>Arbeitsproduktivität_2010!E11/Arbeitsproduktivität_2010!E$3*100</f>
        <v>102.14592274678111</v>
      </c>
      <c r="F11" s="74">
        <f>Arbeitsproduktivität_2010!F11/Arbeitsproduktivität_2010!F$3*100</f>
        <v>108.75576036866362</v>
      </c>
      <c r="G11" s="74">
        <f>Arbeitsproduktivität_2010!G11/Arbeitsproduktivität_2010!G$3*100</f>
        <v>102.01409869083584</v>
      </c>
      <c r="H11" s="74">
        <f>Arbeitsproduktivität_2010!H11/Arbeitsproduktivität_2010!H$3*100</f>
        <v>106.70157068062829</v>
      </c>
      <c r="I11" s="74">
        <f>Arbeitsproduktivität_2010!I11/Arbeitsproduktivität_2010!I$3*100</f>
        <v>110.19929660023446</v>
      </c>
      <c r="J11" s="74">
        <f>Arbeitsproduktivität_2010!J11/Arbeitsproduktivität_2010!J$3*100</f>
        <v>113.45926800472255</v>
      </c>
      <c r="K11" s="74">
        <f>Arbeitsproduktivität_2010!K11/Arbeitsproduktivität_2010!K$3*100</f>
        <v>110.39119804400978</v>
      </c>
      <c r="L11" s="74">
        <f>Arbeitsproduktivität_2010!L11/Arbeitsproduktivität_2010!L$3*100</f>
        <v>118.54636591478696</v>
      </c>
      <c r="M11" s="55">
        <f t="shared" si="0"/>
        <v>7.2551261984161619E-2</v>
      </c>
      <c r="N11" s="77">
        <f t="shared" si="1"/>
        <v>111.19940718062757</v>
      </c>
      <c r="O11" s="55">
        <f t="shared" si="2"/>
        <v>8.0676573228451733</v>
      </c>
      <c r="P11" s="79">
        <f t="shared" si="3"/>
        <v>119.26706450347275</v>
      </c>
      <c r="Q11" s="79">
        <f t="shared" si="4"/>
        <v>103.1317498577824</v>
      </c>
    </row>
    <row r="12" spans="1:17" x14ac:dyDescent="0.25">
      <c r="A12" s="73" t="s">
        <v>406</v>
      </c>
      <c r="B12" s="74">
        <f>Arbeitsproduktivität_2010!B12/Arbeitsproduktivität_2010!B$3*100</f>
        <v>113.93442622950818</v>
      </c>
      <c r="C12" s="74">
        <f>Arbeitsproduktivität_2010!C12/Arbeitsproduktivität_2010!C$3*100</f>
        <v>108.46325167037863</v>
      </c>
      <c r="D12" s="74">
        <f>Arbeitsproduktivität_2010!D12/Arbeitsproduktivität_2010!D$3*100</f>
        <v>136.37702503681882</v>
      </c>
      <c r="E12" s="74">
        <f>Arbeitsproduktivität_2010!E12/Arbeitsproduktivität_2010!E$3*100</f>
        <v>101.60944206008584</v>
      </c>
      <c r="F12" s="74">
        <f>Arbeitsproduktivität_2010!F12/Arbeitsproduktivität_2010!F$3*100</f>
        <v>111.75115207373271</v>
      </c>
      <c r="G12" s="74">
        <f>Arbeitsproduktivität_2010!G12/Arbeitsproduktivität_2010!G$3*100</f>
        <v>103.02114803625378</v>
      </c>
      <c r="H12" s="74">
        <f>Arbeitsproduktivität_2010!H12/Arbeitsproduktivität_2010!H$3*100</f>
        <v>108.0628272251309</v>
      </c>
      <c r="I12" s="74">
        <f>Arbeitsproduktivität_2010!I12/Arbeitsproduktivität_2010!I$3*100</f>
        <v>113.71629542790154</v>
      </c>
      <c r="J12" s="74">
        <f>Arbeitsproduktivität_2010!J12/Arbeitsproduktivität_2010!J$3*100</f>
        <v>115.93860684769777</v>
      </c>
      <c r="K12" s="74">
        <f>Arbeitsproduktivität_2010!K12/Arbeitsproduktivität_2010!K$3*100</f>
        <v>113.20293398533008</v>
      </c>
      <c r="L12" s="74">
        <f>Arbeitsproduktivität_2010!L12/Arbeitsproduktivität_2010!L$3*100</f>
        <v>122.55639097744361</v>
      </c>
      <c r="M12" s="55">
        <f t="shared" si="0"/>
        <v>8.0602859842601862E-2</v>
      </c>
      <c r="N12" s="77">
        <f t="shared" si="1"/>
        <v>113.51213632457107</v>
      </c>
      <c r="O12" s="55">
        <f t="shared" si="2"/>
        <v>9.1494028146037181</v>
      </c>
      <c r="P12" s="79">
        <f t="shared" si="3"/>
        <v>122.66153913917479</v>
      </c>
      <c r="Q12" s="79">
        <f t="shared" si="4"/>
        <v>104.36273350996736</v>
      </c>
    </row>
    <row r="13" spans="1:17" x14ac:dyDescent="0.25">
      <c r="A13" s="73" t="s">
        <v>407</v>
      </c>
      <c r="B13" s="74">
        <f>Arbeitsproduktivität_2010!B13/Arbeitsproduktivität_2010!B$3*100</f>
        <v>114.75409836065573</v>
      </c>
      <c r="C13" s="74">
        <f>Arbeitsproduktivität_2010!C13/Arbeitsproduktivität_2010!C$3*100</f>
        <v>109.24276169265032</v>
      </c>
      <c r="D13" s="74">
        <f>Arbeitsproduktivität_2010!D13/Arbeitsproduktivität_2010!D$3*100</f>
        <v>137.40795287187038</v>
      </c>
      <c r="E13" s="74">
        <f>Arbeitsproduktivität_2010!E13/Arbeitsproduktivität_2010!E$3*100</f>
        <v>101.07296137339057</v>
      </c>
      <c r="F13" s="74">
        <f>Arbeitsproduktivität_2010!F13/Arbeitsproduktivität_2010!F$3*100</f>
        <v>112.78801843317974</v>
      </c>
      <c r="G13" s="74">
        <f>Arbeitsproduktivität_2010!G13/Arbeitsproduktivität_2010!G$3*100</f>
        <v>103.42396777442096</v>
      </c>
      <c r="H13" s="74">
        <f>Arbeitsproduktivität_2010!H13/Arbeitsproduktivität_2010!H$3*100</f>
        <v>108.48167539267016</v>
      </c>
      <c r="I13" s="74">
        <f>Arbeitsproduktivität_2010!I13/Arbeitsproduktivität_2010!I$3*100</f>
        <v>115.24032825322392</v>
      </c>
      <c r="J13" s="74">
        <f>Arbeitsproduktivität_2010!J13/Arbeitsproduktivität_2010!J$3*100</f>
        <v>117.11924439197165</v>
      </c>
      <c r="K13" s="74">
        <f>Arbeitsproduktivität_2010!K13/Arbeitsproduktivität_2010!K$3*100</f>
        <v>114.5476772616137</v>
      </c>
      <c r="L13" s="74">
        <f>Arbeitsproduktivität_2010!L13/Arbeitsproduktivität_2010!L$3*100</f>
        <v>123.93483709273183</v>
      </c>
      <c r="M13" s="55">
        <f t="shared" si="0"/>
        <v>8.2986620703791675E-2</v>
      </c>
      <c r="N13" s="77">
        <f t="shared" si="1"/>
        <v>114.36486571803444</v>
      </c>
      <c r="O13" s="55">
        <f t="shared" si="2"/>
        <v>9.4907537331825917</v>
      </c>
      <c r="P13" s="79">
        <f t="shared" si="3"/>
        <v>123.85561945121702</v>
      </c>
      <c r="Q13" s="79">
        <f t="shared" si="4"/>
        <v>104.87411198485185</v>
      </c>
    </row>
    <row r="14" spans="1:17" x14ac:dyDescent="0.25">
      <c r="A14" s="73" t="s">
        <v>408</v>
      </c>
      <c r="B14" s="74">
        <f>Arbeitsproduktivität_2010!B14/Arbeitsproduktivität_2010!B$3*100</f>
        <v>116.27634660421545</v>
      </c>
      <c r="C14" s="74">
        <f>Arbeitsproduktivität_2010!C14/Arbeitsproduktivität_2010!C$3*100</f>
        <v>112.36080178173719</v>
      </c>
      <c r="D14" s="74">
        <f>Arbeitsproduktivität_2010!D14/Arbeitsproduktivität_2010!D$3*100</f>
        <v>137.99705449189986</v>
      </c>
      <c r="E14" s="74">
        <f>Arbeitsproduktivität_2010!E14/Arbeitsproduktivität_2010!E$3*100</f>
        <v>101.07296137339057</v>
      </c>
      <c r="F14" s="74">
        <f>Arbeitsproduktivität_2010!F14/Arbeitsproduktivität_2010!F$3*100</f>
        <v>114.28571428571431</v>
      </c>
      <c r="G14" s="74">
        <f>Arbeitsproduktivität_2010!G14/Arbeitsproduktivität_2010!G$3*100</f>
        <v>103.42396777442096</v>
      </c>
      <c r="H14" s="74">
        <f>Arbeitsproduktivität_2010!H14/Arbeitsproduktivität_2010!H$3*100</f>
        <v>109.84293193717278</v>
      </c>
      <c r="I14" s="74">
        <f>Arbeitsproduktivität_2010!I14/Arbeitsproduktivität_2010!I$3*100</f>
        <v>116.64712778429075</v>
      </c>
      <c r="J14" s="74">
        <f>Arbeitsproduktivität_2010!J14/Arbeitsproduktivität_2010!J$3*100</f>
        <v>119.00826446280992</v>
      </c>
      <c r="K14" s="74">
        <f>Arbeitsproduktivität_2010!K14/Arbeitsproduktivität_2010!K$3*100</f>
        <v>115.89242053789729</v>
      </c>
      <c r="L14" s="74">
        <f>Arbeitsproduktivität_2010!L14/Arbeitsproduktivität_2010!L$3*100</f>
        <v>126.69172932330828</v>
      </c>
      <c r="M14" s="55">
        <f t="shared" si="0"/>
        <v>8.4077686929353454E-2</v>
      </c>
      <c r="N14" s="77">
        <f t="shared" si="1"/>
        <v>115.77266548698704</v>
      </c>
      <c r="O14" s="55">
        <f t="shared" si="2"/>
        <v>9.733897923791659</v>
      </c>
      <c r="P14" s="79">
        <f t="shared" si="3"/>
        <v>125.5065634107787</v>
      </c>
      <c r="Q14" s="79">
        <f t="shared" si="4"/>
        <v>106.03876756319538</v>
      </c>
    </row>
    <row r="15" spans="1:17" x14ac:dyDescent="0.25">
      <c r="A15" s="73" t="s">
        <v>409</v>
      </c>
      <c r="B15" s="74">
        <f>Arbeitsproduktivität_2010!B15/Arbeitsproduktivität_2010!B$3*100</f>
        <v>118.38407494145198</v>
      </c>
      <c r="C15" s="74">
        <f>Arbeitsproduktivität_2010!C15/Arbeitsproduktivität_2010!C$3*100</f>
        <v>114.03118040089089</v>
      </c>
      <c r="D15" s="74">
        <f>Arbeitsproduktivität_2010!D15/Arbeitsproduktivität_2010!D$3*100</f>
        <v>139.17525773195877</v>
      </c>
      <c r="E15" s="74">
        <f>Arbeitsproduktivität_2010!E15/Arbeitsproduktivität_2010!E$3*100</f>
        <v>101.50214592274678</v>
      </c>
      <c r="F15" s="74">
        <f>Arbeitsproduktivität_2010!F15/Arbeitsproduktivität_2010!F$3*100</f>
        <v>115.43778801843318</v>
      </c>
      <c r="G15" s="74">
        <f>Arbeitsproduktivität_2010!G15/Arbeitsproduktivität_2010!G$3*100</f>
        <v>103.62537764350455</v>
      </c>
      <c r="H15" s="74">
        <f>Arbeitsproduktivität_2010!H15/Arbeitsproduktivität_2010!H$3*100</f>
        <v>114.03141361256546</v>
      </c>
      <c r="I15" s="74">
        <f>Arbeitsproduktivität_2010!I15/Arbeitsproduktivität_2010!I$3*100</f>
        <v>117.5849941383353</v>
      </c>
      <c r="J15" s="74">
        <f>Arbeitsproduktivität_2010!J15/Arbeitsproduktivität_2010!J$3*100</f>
        <v>121.25147579693034</v>
      </c>
      <c r="K15" s="74">
        <f>Arbeitsproduktivität_2010!K15/Arbeitsproduktivität_2010!K$3*100</f>
        <v>118.82640586797066</v>
      </c>
      <c r="L15" s="74">
        <f>Arbeitsproduktivität_2010!L15/Arbeitsproduktivität_2010!L$3*100</f>
        <v>130.45112781954887</v>
      </c>
      <c r="M15" s="55">
        <f t="shared" si="0"/>
        <v>8.6163017369554493E-2</v>
      </c>
      <c r="N15" s="77">
        <f t="shared" si="1"/>
        <v>117.66374926312152</v>
      </c>
      <c r="O15" s="55">
        <f t="shared" si="2"/>
        <v>10.138263671525245</v>
      </c>
      <c r="P15" s="79">
        <f t="shared" si="3"/>
        <v>127.80201293464677</v>
      </c>
      <c r="Q15" s="79">
        <f t="shared" si="4"/>
        <v>107.52548559159627</v>
      </c>
    </row>
    <row r="16" spans="1:17" x14ac:dyDescent="0.25">
      <c r="A16" s="73" t="s">
        <v>410</v>
      </c>
      <c r="B16" s="74">
        <f>Arbeitsproduktivität_2010!B16/Arbeitsproduktivität_2010!B$3*100</f>
        <v>117.09601873536299</v>
      </c>
      <c r="C16" s="74">
        <f>Arbeitsproduktivität_2010!C16/Arbeitsproduktivität_2010!C$3*100</f>
        <v>113.80846325167037</v>
      </c>
      <c r="D16" s="74">
        <f>Arbeitsproduktivität_2010!D16/Arbeitsproduktivität_2010!D$3*100</f>
        <v>133.87334315169366</v>
      </c>
      <c r="E16" s="74">
        <f>Arbeitsproduktivität_2010!E16/Arbeitsproduktivität_2010!E$3*100</f>
        <v>102.46781115879828</v>
      </c>
      <c r="F16" s="74">
        <f>Arbeitsproduktivität_2010!F16/Arbeitsproduktivität_2010!F$3*100</f>
        <v>115.09216589861752</v>
      </c>
      <c r="G16" s="74">
        <f>Arbeitsproduktivität_2010!G16/Arbeitsproduktivität_2010!G$3*100</f>
        <v>102.41691842900302</v>
      </c>
      <c r="H16" s="74">
        <f>Arbeitsproduktivität_2010!H16/Arbeitsproduktivität_2010!H$3*100</f>
        <v>107.43455497382199</v>
      </c>
      <c r="I16" s="74">
        <f>Arbeitsproduktivität_2010!I16/Arbeitsproduktivität_2010!I$3*100</f>
        <v>118.28839390386872</v>
      </c>
      <c r="J16" s="74">
        <f>Arbeitsproduktivität_2010!J16/Arbeitsproduktivität_2010!J$3*100</f>
        <v>120.77922077922076</v>
      </c>
      <c r="K16" s="74">
        <f>Arbeitsproduktivität_2010!K16/Arbeitsproduktivität_2010!K$3*100</f>
        <v>118.58190709046454</v>
      </c>
      <c r="L16" s="74">
        <f>Arbeitsproduktivität_2010!L16/Arbeitsproduktivität_2010!L$3*100</f>
        <v>128.57142857142856</v>
      </c>
      <c r="M16" s="55">
        <f t="shared" si="0"/>
        <v>8.0362792691781426E-2</v>
      </c>
      <c r="N16" s="77">
        <f t="shared" si="1"/>
        <v>116.21911144945005</v>
      </c>
      <c r="O16" s="55">
        <f t="shared" si="2"/>
        <v>9.3396923602351958</v>
      </c>
      <c r="P16" s="79">
        <f t="shared" si="3"/>
        <v>125.55880380968524</v>
      </c>
      <c r="Q16" s="79">
        <f t="shared" si="4"/>
        <v>106.87941908921486</v>
      </c>
    </row>
    <row r="17" spans="1:19" x14ac:dyDescent="0.25">
      <c r="A17" s="73" t="s">
        <v>411</v>
      </c>
      <c r="B17" s="74">
        <f>Arbeitsproduktivität_2010!B17/Arbeitsproduktivität_2010!B$3*100</f>
        <v>114.75409836065573</v>
      </c>
      <c r="C17" s="74">
        <f>Arbeitsproduktivität_2010!C17/Arbeitsproduktivität_2010!C$3*100</f>
        <v>107.34966592427617</v>
      </c>
      <c r="D17" s="74">
        <f>Arbeitsproduktivität_2010!D17/Arbeitsproduktivität_2010!D$3*100</f>
        <v>137.99705449189986</v>
      </c>
      <c r="E17" s="74">
        <f>Arbeitsproduktivität_2010!E17/Arbeitsproduktivität_2010!E$3*100</f>
        <v>105.3648068669528</v>
      </c>
      <c r="F17" s="74">
        <f>Arbeitsproduktivität_2010!F17/Arbeitsproduktivität_2010!F$3*100</f>
        <v>113.1336405529954</v>
      </c>
      <c r="G17" s="74">
        <f>Arbeitsproduktivität_2010!G17/Arbeitsproduktivität_2010!G$3*100</f>
        <v>98.38872104733133</v>
      </c>
      <c r="H17" s="74">
        <f>Arbeitsproduktivität_2010!H17/Arbeitsproduktivität_2010!H$3*100</f>
        <v>101.67539267015707</v>
      </c>
      <c r="I17" s="74">
        <f>Arbeitsproduktivität_2010!I17/Arbeitsproduktivität_2010!I$3*100</f>
        <v>114.88862837045721</v>
      </c>
      <c r="J17" s="74">
        <f>Arbeitsproduktivität_2010!J17/Arbeitsproduktivität_2010!J$3*100</f>
        <v>116.7650531286895</v>
      </c>
      <c r="K17" s="74">
        <f>Arbeitsproduktivität_2010!K17/Arbeitsproduktivität_2010!K$3*100</f>
        <v>118.21515892420538</v>
      </c>
      <c r="L17" s="74">
        <f>Arbeitsproduktivität_2010!L17/Arbeitsproduktivität_2010!L$3*100</f>
        <v>120.80200501253134</v>
      </c>
      <c r="M17" s="55">
        <f t="shared" si="0"/>
        <v>9.0496943232029503E-2</v>
      </c>
      <c r="N17" s="77">
        <f t="shared" si="1"/>
        <v>113.5758386681956</v>
      </c>
      <c r="O17" s="55">
        <f t="shared" si="2"/>
        <v>10.278266224485838</v>
      </c>
      <c r="P17" s="79">
        <f t="shared" si="3"/>
        <v>123.85410489268143</v>
      </c>
      <c r="Q17" s="79">
        <f t="shared" si="4"/>
        <v>103.29757244370977</v>
      </c>
    </row>
    <row r="18" spans="1:19" x14ac:dyDescent="0.25">
      <c r="A18" s="73" t="s">
        <v>412</v>
      </c>
      <c r="B18" s="74">
        <f>Arbeitsproduktivität_2010!B18/Arbeitsproduktivität_2010!B$3*100</f>
        <v>117.09601873536299</v>
      </c>
      <c r="C18" s="74">
        <f>Arbeitsproduktivität_2010!C18/Arbeitsproduktivität_2010!C$3*100</f>
        <v>111.35857461024499</v>
      </c>
      <c r="D18" s="74">
        <f>Arbeitsproduktivität_2010!D18/Arbeitsproduktivität_2010!D$3*100</f>
        <v>147.27540500736376</v>
      </c>
      <c r="E18" s="74">
        <f>Arbeitsproduktivität_2010!E18/Arbeitsproduktivität_2010!E$3*100</f>
        <v>107.29613733905579</v>
      </c>
      <c r="F18" s="74">
        <f>Arbeitsproduktivität_2010!F18/Arbeitsproduktivität_2010!F$3*100</f>
        <v>115.20737327188941</v>
      </c>
      <c r="G18" s="74">
        <f>Arbeitsproduktivität_2010!G18/Arbeitsproduktivität_2010!G$3*100</f>
        <v>100.70493454179254</v>
      </c>
      <c r="H18" s="74">
        <f>Arbeitsproduktivität_2010!H18/Arbeitsproduktivität_2010!H$3*100</f>
        <v>104.71204188481676</v>
      </c>
      <c r="I18" s="74">
        <f>Arbeitsproduktivität_2010!I18/Arbeitsproduktivität_2010!I$3*100</f>
        <v>117.23329425556858</v>
      </c>
      <c r="J18" s="74">
        <f>Arbeitsproduktivität_2010!J18/Arbeitsproduktivität_2010!J$3*100</f>
        <v>118.06375442739079</v>
      </c>
      <c r="K18" s="74">
        <f>Arbeitsproduktivität_2010!K18/Arbeitsproduktivität_2010!K$3*100</f>
        <v>122.24938875305624</v>
      </c>
      <c r="L18" s="74">
        <f>Arbeitsproduktivität_2010!L18/Arbeitsproduktivität_2010!L$3*100</f>
        <v>125.31328320802007</v>
      </c>
      <c r="M18" s="55">
        <f t="shared" si="0"/>
        <v>0.10182835424728875</v>
      </c>
      <c r="N18" s="77">
        <f t="shared" si="1"/>
        <v>116.95547327586928</v>
      </c>
      <c r="O18" s="55">
        <f t="shared" si="2"/>
        <v>11.909383363894531</v>
      </c>
      <c r="P18" s="79">
        <f t="shared" si="3"/>
        <v>128.86485663976381</v>
      </c>
      <c r="Q18" s="79">
        <f t="shared" si="4"/>
        <v>105.04608991197475</v>
      </c>
    </row>
    <row r="19" spans="1:19" x14ac:dyDescent="0.25">
      <c r="A19" s="73" t="s">
        <v>413</v>
      </c>
      <c r="B19" s="74">
        <f>Arbeitsproduktivität_2010!B19/Arbeitsproduktivität_2010!B$3*100</f>
        <v>117.56440281030444</v>
      </c>
      <c r="C19" s="74">
        <f>Arbeitsproduktivität_2010!C19/Arbeitsproduktivität_2010!C$3*100</f>
        <v>113.91982182628063</v>
      </c>
      <c r="D19" s="74">
        <f>Arbeitsproduktivität_2010!D19/Arbeitsproduktivität_2010!D$3*100</f>
        <v>155.81737849779086</v>
      </c>
      <c r="E19" s="74">
        <f>Arbeitsproduktivität_2010!E19/Arbeitsproduktivität_2010!E$3*100</f>
        <v>109.12017167381973</v>
      </c>
      <c r="F19" s="74">
        <f>Arbeitsproduktivität_2010!F19/Arbeitsproduktivität_2010!F$3*100</f>
        <v>116.82027649769586</v>
      </c>
      <c r="G19" s="74">
        <f>Arbeitsproduktivität_2010!G19/Arbeitsproduktivität_2010!G$3*100</f>
        <v>101.00704934541793</v>
      </c>
      <c r="H19" s="74">
        <f>Arbeitsproduktivität_2010!H19/Arbeitsproduktivität_2010!H$3*100</f>
        <v>104.29319371727748</v>
      </c>
      <c r="I19" s="74">
        <f>Arbeitsproduktivität_2010!I19/Arbeitsproduktivität_2010!I$3*100</f>
        <v>118.05392731535758</v>
      </c>
      <c r="J19" s="74">
        <f>Arbeitsproduktivität_2010!J19/Arbeitsproduktivität_2010!J$3*100</f>
        <v>119.59858323494686</v>
      </c>
      <c r="K19" s="74">
        <f>Arbeitsproduktivität_2010!K19/Arbeitsproduktivität_2010!K$3*100</f>
        <v>122.37163814180929</v>
      </c>
      <c r="L19" s="74">
        <f>Arbeitsproduktivität_2010!L19/Arbeitsproduktivität_2010!L$3*100</f>
        <v>126.94235588972431</v>
      </c>
      <c r="M19" s="55">
        <f t="shared" si="0"/>
        <v>0.11643019424006688</v>
      </c>
      <c r="N19" s="77">
        <f t="shared" si="1"/>
        <v>118.68261808640227</v>
      </c>
      <c r="O19" s="55">
        <f t="shared" si="2"/>
        <v>13.818240276719491</v>
      </c>
      <c r="P19" s="79">
        <f t="shared" si="3"/>
        <v>132.50085836312175</v>
      </c>
      <c r="Q19" s="79">
        <f t="shared" si="4"/>
        <v>104.86437780968278</v>
      </c>
    </row>
    <row r="20" spans="1:19" x14ac:dyDescent="0.25">
      <c r="A20" s="73" t="s">
        <v>414</v>
      </c>
      <c r="B20" s="74">
        <f>Arbeitsproduktivität_2010!B20/Arbeitsproduktivität_2010!B$3*100</f>
        <v>117.33021077283372</v>
      </c>
      <c r="C20" s="74">
        <f>Arbeitsproduktivität_2010!C20/Arbeitsproduktivität_2010!C$3*100</f>
        <v>113.1403118040089</v>
      </c>
      <c r="D20" s="74">
        <f>Arbeitsproduktivität_2010!D20/Arbeitsproduktivität_2010!D$3*100</f>
        <v>156.84830633284241</v>
      </c>
      <c r="E20" s="74">
        <f>Arbeitsproduktivität_2010!E20/Arbeitsproduktivität_2010!E$3*100</f>
        <v>110.40772532188841</v>
      </c>
      <c r="F20" s="74">
        <f>Arbeitsproduktivität_2010!F20/Arbeitsproduktivität_2010!F$3*100</f>
        <v>116.82027649769586</v>
      </c>
      <c r="G20" s="74">
        <f>Arbeitsproduktivität_2010!G20/Arbeitsproduktivität_2010!G$3*100</f>
        <v>98.38872104733133</v>
      </c>
      <c r="H20" s="74">
        <f>Arbeitsproduktivität_2010!H20/Arbeitsproduktivität_2010!H$3*100</f>
        <v>101.46596858638743</v>
      </c>
      <c r="I20" s="74">
        <f>Arbeitsproduktivität_2010!I20/Arbeitsproduktivität_2010!I$3*100</f>
        <v>116.99882766705744</v>
      </c>
      <c r="J20" s="74">
        <f>Arbeitsproduktivität_2010!J20/Arbeitsproduktivität_2010!J$3*100</f>
        <v>119.2443919716647</v>
      </c>
      <c r="K20" s="74">
        <f>Arbeitsproduktivität_2010!K20/Arbeitsproduktivität_2010!K$3*100</f>
        <v>122.49388753056236</v>
      </c>
      <c r="L20" s="74">
        <f>Arbeitsproduktivität_2010!L20/Arbeitsproduktivität_2010!L$3*100</f>
        <v>124.06015037593986</v>
      </c>
      <c r="M20" s="55">
        <f t="shared" si="0"/>
        <v>0.122875615698436</v>
      </c>
      <c r="N20" s="77">
        <f t="shared" si="1"/>
        <v>117.92716162801933</v>
      </c>
      <c r="O20" s="55">
        <f t="shared" si="2"/>
        <v>14.490372592611852</v>
      </c>
      <c r="P20" s="79">
        <f t="shared" si="3"/>
        <v>132.41753422063118</v>
      </c>
      <c r="Q20" s="79">
        <f t="shared" si="4"/>
        <v>103.43678903540749</v>
      </c>
    </row>
    <row r="21" spans="1:19" x14ac:dyDescent="0.25">
      <c r="A21" s="73" t="s">
        <v>415</v>
      </c>
      <c r="B21" s="74">
        <f>Arbeitsproduktivität_2010!B21/Arbeitsproduktivität_2010!B$3*100</f>
        <v>118.0327868852459</v>
      </c>
      <c r="C21" s="74">
        <f>Arbeitsproduktivität_2010!C21/Arbeitsproduktivität_2010!C$3*100</f>
        <v>113.02895322939868</v>
      </c>
      <c r="D21" s="74">
        <f>Arbeitsproduktivität_2010!D21/Arbeitsproduktivität_2010!D$3*100</f>
        <v>154.19734904270985</v>
      </c>
      <c r="E21" s="74">
        <f>Arbeitsproduktivität_2010!E21/Arbeitsproduktivität_2010!E$3*100</f>
        <v>111.48068669527898</v>
      </c>
      <c r="F21" s="74">
        <f>Arbeitsproduktivität_2010!F21/Arbeitsproduktivität_2010!F$3*100</f>
        <v>117.2811059907834</v>
      </c>
      <c r="G21" s="74">
        <f>Arbeitsproduktivität_2010!G21/Arbeitsproduktivität_2010!G$3*100</f>
        <v>98.489425981873111</v>
      </c>
      <c r="H21" s="74">
        <f>Arbeitsproduktivität_2010!H21/Arbeitsproduktivität_2010!H$3*100</f>
        <v>103.24607329842932</v>
      </c>
      <c r="I21" s="74">
        <f>Arbeitsproduktivität_2010!I21/Arbeitsproduktivität_2010!I$3*100</f>
        <v>118.28839390386872</v>
      </c>
      <c r="J21" s="74">
        <f>Arbeitsproduktivität_2010!J21/Arbeitsproduktivität_2010!J$3*100</f>
        <v>118.89020070838252</v>
      </c>
      <c r="K21" s="74">
        <f>Arbeitsproduktivität_2010!K21/Arbeitsproduktivität_2010!K$3*100</f>
        <v>124.69437652811737</v>
      </c>
      <c r="L21" s="74">
        <f>Arbeitsproduktivität_2010!L21/Arbeitsproduktivität_2010!L$3*100</f>
        <v>123.93483709273183</v>
      </c>
      <c r="M21" s="55">
        <f t="shared" si="0"/>
        <v>0.11554481749185459</v>
      </c>
      <c r="N21" s="77">
        <f t="shared" si="1"/>
        <v>118.32401721425634</v>
      </c>
      <c r="O21" s="55">
        <f t="shared" si="2"/>
        <v>13.67172697392431</v>
      </c>
      <c r="P21" s="79">
        <f t="shared" si="3"/>
        <v>131.99574418818065</v>
      </c>
      <c r="Q21" s="79">
        <f t="shared" si="4"/>
        <v>104.65229024033204</v>
      </c>
      <c r="S21" t="s">
        <v>428</v>
      </c>
    </row>
    <row r="22" spans="1:19" x14ac:dyDescent="0.25">
      <c r="A22" s="73" t="s">
        <v>416</v>
      </c>
      <c r="B22" s="74">
        <f>Arbeitsproduktivität_2010!B22/Arbeitsproduktivität_2010!B$3*100</f>
        <v>118.96955503512878</v>
      </c>
      <c r="C22" s="74">
        <f>Arbeitsproduktivität_2010!C22/Arbeitsproduktivität_2010!C$3*100</f>
        <v>114.47661469933186</v>
      </c>
      <c r="D22" s="74">
        <f>Arbeitsproduktivität_2010!D22/Arbeitsproduktivität_2010!D$3*100</f>
        <v>163.47569955817377</v>
      </c>
      <c r="E22" s="74">
        <f>Arbeitsproduktivität_2010!E22/Arbeitsproduktivität_2010!E$3*100</f>
        <v>111.90987124463518</v>
      </c>
      <c r="F22" s="74">
        <f>Arbeitsproduktivität_2010!F22/Arbeitsproduktivität_2010!F$3*100</f>
        <v>117.74193548387098</v>
      </c>
      <c r="G22" s="74">
        <f>Arbeitsproduktivität_2010!G22/Arbeitsproduktivität_2010!G$3*100</f>
        <v>98.489425981873111</v>
      </c>
      <c r="H22" s="74">
        <f>Arbeitsproduktivität_2010!H22/Arbeitsproduktivität_2010!H$3*100</f>
        <v>105.0261780104712</v>
      </c>
      <c r="I22" s="74">
        <f>Arbeitsproduktivität_2010!I22/Arbeitsproduktivität_2010!I$3*100</f>
        <v>120.04689331770224</v>
      </c>
      <c r="J22" s="74">
        <f>Arbeitsproduktivität_2010!J22/Arbeitsproduktivität_2010!J$3*100</f>
        <v>118.53600944510036</v>
      </c>
      <c r="K22" s="74">
        <f>Arbeitsproduktivität_2010!K22/Arbeitsproduktivität_2010!K$3*100</f>
        <v>123.96088019559903</v>
      </c>
      <c r="L22" s="74">
        <f>Arbeitsproduktivität_2010!L22/Arbeitsproduktivität_2010!L$3*100</f>
        <v>123.80952380952381</v>
      </c>
      <c r="M22" s="55">
        <f t="shared" si="0"/>
        <v>0.1311622360915734</v>
      </c>
      <c r="N22" s="77">
        <f t="shared" si="1"/>
        <v>119.67659879831002</v>
      </c>
      <c r="O22" s="55">
        <f t="shared" si="2"/>
        <v>15.697050306220449</v>
      </c>
      <c r="P22" s="79">
        <f t="shared" si="3"/>
        <v>135.37364910453047</v>
      </c>
      <c r="Q22" s="79">
        <f t="shared" si="4"/>
        <v>103.97954849208958</v>
      </c>
    </row>
    <row r="23" spans="1:19" x14ac:dyDescent="0.25">
      <c r="A23" s="73" t="s">
        <v>417</v>
      </c>
      <c r="B23" s="74">
        <f>Arbeitsproduktivität_2010!B23/Arbeitsproduktivität_2010!B$3*100</f>
        <v>119.90632318501171</v>
      </c>
      <c r="C23" s="74">
        <f>Arbeitsproduktivität_2010!C23/Arbeitsproduktivität_2010!C$3*100</f>
        <v>115.36748329621381</v>
      </c>
      <c r="D23" s="74">
        <f>Arbeitsproduktivität_2010!D23/Arbeitsproduktivität_2010!D$3*100</f>
        <v>197.64359351988213</v>
      </c>
      <c r="E23" s="74">
        <f>Arbeitsproduktivität_2010!E23/Arbeitsproduktivität_2010!E$3*100</f>
        <v>112.76824034334763</v>
      </c>
      <c r="F23" s="74">
        <f>Arbeitsproduktivität_2010!F23/Arbeitsproduktivität_2010!F$3*100</f>
        <v>118.89400921658988</v>
      </c>
      <c r="G23" s="74">
        <f>Arbeitsproduktivität_2010!G23/Arbeitsproduktivität_2010!G$3*100</f>
        <v>98.791540785498484</v>
      </c>
      <c r="H23" s="74">
        <f>Arbeitsproduktivität_2010!H23/Arbeitsproduktivität_2010!H$3*100</f>
        <v>106.38743455497381</v>
      </c>
      <c r="I23" s="74">
        <f>Arbeitsproduktivität_2010!I23/Arbeitsproduktivität_2010!I$3*100</f>
        <v>121.33645955451348</v>
      </c>
      <c r="J23" s="74">
        <f>Arbeitsproduktivität_2010!J23/Arbeitsproduktivität_2010!J$3*100</f>
        <v>119.12632821723732</v>
      </c>
      <c r="K23" s="74">
        <f>Arbeitsproduktivität_2010!K23/Arbeitsproduktivität_2010!K$3*100</f>
        <v>124.57212713936431</v>
      </c>
      <c r="L23" s="74">
        <f>Arbeitsproduktivität_2010!L23/Arbeitsproduktivität_2010!L$3*100</f>
        <v>124.06015037593986</v>
      </c>
      <c r="M23" s="55">
        <f t="shared" si="0"/>
        <v>0.19890736097071249</v>
      </c>
      <c r="N23" s="77">
        <f t="shared" si="1"/>
        <v>123.53215365350657</v>
      </c>
      <c r="O23" s="55">
        <f t="shared" si="2"/>
        <v>24.571454678247552</v>
      </c>
      <c r="P23" s="79">
        <f t="shared" si="3"/>
        <v>148.10360833175412</v>
      </c>
      <c r="Q23" s="79">
        <f t="shared" si="4"/>
        <v>98.960698975259021</v>
      </c>
    </row>
    <row r="24" spans="1:19" x14ac:dyDescent="0.25">
      <c r="A24" s="73" t="s">
        <v>418</v>
      </c>
      <c r="B24" s="74">
        <f>Arbeitsproduktivität_2010!B24/Arbeitsproduktivität_2010!B$3*100</f>
        <v>120.14051522248241</v>
      </c>
      <c r="C24" s="74">
        <f>Arbeitsproduktivität_2010!C24/Arbeitsproduktivität_2010!C$3*100</f>
        <v>116.48106904231625</v>
      </c>
      <c r="D24" s="74">
        <f>Arbeitsproduktivität_2010!D24/Arbeitsproduktivität_2010!D$3*100</f>
        <v>200</v>
      </c>
      <c r="E24" s="74">
        <f>Arbeitsproduktivität_2010!E24/Arbeitsproduktivität_2010!E$3*100</f>
        <v>113.41201716738199</v>
      </c>
      <c r="F24" s="74">
        <f>Arbeitsproduktivität_2010!F24/Arbeitsproduktivität_2010!F$3*100</f>
        <v>119.35483870967742</v>
      </c>
      <c r="G24" s="74">
        <f>Arbeitsproduktivität_2010!G24/Arbeitsproduktivität_2010!G$3*100</f>
        <v>98.590130916414907</v>
      </c>
      <c r="H24" s="74">
        <f>Arbeitsproduktivität_2010!H24/Arbeitsproduktivität_2010!H$3*100</f>
        <v>105.75916230366491</v>
      </c>
      <c r="I24" s="74">
        <f>Arbeitsproduktivität_2010!I24/Arbeitsproduktivität_2010!I$3*100</f>
        <v>122.62602579132474</v>
      </c>
      <c r="J24" s="74">
        <f>Arbeitsproduktivität_2010!J24/Arbeitsproduktivität_2010!J$3*100</f>
        <v>120.07083825265643</v>
      </c>
      <c r="K24" s="74">
        <f>Arbeitsproduktivität_2010!K24/Arbeitsproduktivität_2010!K$3*100</f>
        <v>124.93887530562348</v>
      </c>
      <c r="L24" s="74">
        <f>Arbeitsproduktivität_2010!L24/Arbeitsproduktivität_2010!L$3*100</f>
        <v>126.56641604010026</v>
      </c>
      <c r="M24" s="55">
        <f t="shared" si="0"/>
        <v>0.20260342653284311</v>
      </c>
      <c r="N24" s="77">
        <f t="shared" si="1"/>
        <v>124.35817170469478</v>
      </c>
      <c r="O24" s="55">
        <f t="shared" si="2"/>
        <v>25.195391704730817</v>
      </c>
      <c r="P24" s="79">
        <f t="shared" si="3"/>
        <v>149.55356340942561</v>
      </c>
      <c r="Q24" s="79">
        <f t="shared" si="4"/>
        <v>99.162779999963959</v>
      </c>
    </row>
    <row r="25" spans="1:19" x14ac:dyDescent="0.25">
      <c r="A25" s="73" t="s">
        <v>419</v>
      </c>
      <c r="B25" s="74">
        <f>Arbeitsproduktivität_2010!B25/Arbeitsproduktivität_2010!B$3*100</f>
        <v>120.49180327868851</v>
      </c>
      <c r="C25" s="74">
        <f>Arbeitsproduktivität_2010!C25/Arbeitsproduktivität_2010!C$3*100</f>
        <v>117.26057906458797</v>
      </c>
      <c r="D25" s="74">
        <f>Arbeitsproduktivität_2010!D25/Arbeitsproduktivität_2010!D$3*100</f>
        <v>208.39469808541969</v>
      </c>
      <c r="E25" s="74">
        <f>Arbeitsproduktivität_2010!E25/Arbeitsproduktivität_2010!E$3*100</f>
        <v>113.94849785407726</v>
      </c>
      <c r="F25" s="74">
        <f>Arbeitsproduktivität_2010!F25/Arbeitsproduktivität_2010!F$3*100</f>
        <v>120.62211981566821</v>
      </c>
      <c r="G25" s="74">
        <f>Arbeitsproduktivität_2010!G25/Arbeitsproduktivität_2010!G$3*100</f>
        <v>98.992950654582074</v>
      </c>
      <c r="H25" s="74">
        <f>Arbeitsproduktivität_2010!H25/Arbeitsproduktivität_2010!H$3*100</f>
        <v>103.87434554973822</v>
      </c>
      <c r="I25" s="74">
        <f>Arbeitsproduktivität_2010!I25/Arbeitsproduktivität_2010!I$3*100</f>
        <v>123.44665885111372</v>
      </c>
      <c r="J25" s="74">
        <f>Arbeitsproduktivität_2010!J25/Arbeitsproduktivität_2010!J$3*100</f>
        <v>121.01534828807556</v>
      </c>
      <c r="K25" s="74">
        <f>Arbeitsproduktivität_2010!K25/Arbeitsproduktivität_2010!K$3*100</f>
        <v>124.3276283618582</v>
      </c>
      <c r="L25" s="74">
        <f>Arbeitsproduktivität_2010!L25/Arbeitsproduktivität_2010!L$3*100</f>
        <v>128.57142857142856</v>
      </c>
      <c r="M25" s="55">
        <f t="shared" si="0"/>
        <v>0.21916320217892393</v>
      </c>
      <c r="N25" s="77">
        <f t="shared" si="1"/>
        <v>125.54055076138526</v>
      </c>
      <c r="O25" s="55">
        <f t="shared" si="2"/>
        <v>27.51386910817094</v>
      </c>
      <c r="P25" s="79">
        <f t="shared" si="3"/>
        <v>153.0544198695562</v>
      </c>
      <c r="Q25" s="79">
        <f t="shared" si="4"/>
        <v>98.026681653214325</v>
      </c>
    </row>
    <row r="28" spans="1:19" x14ac:dyDescent="0.25">
      <c r="A28" s="33" t="s">
        <v>81</v>
      </c>
    </row>
    <row r="29" spans="1:19" x14ac:dyDescent="0.25">
      <c r="A29" s="75" t="s">
        <v>420</v>
      </c>
    </row>
    <row r="30" spans="1:19" x14ac:dyDescent="0.25">
      <c r="A30" s="75" t="s">
        <v>421</v>
      </c>
    </row>
    <row r="31" spans="1:19" x14ac:dyDescent="0.25">
      <c r="A31" s="75" t="s">
        <v>422</v>
      </c>
    </row>
    <row r="34" spans="1:17" x14ac:dyDescent="0.25">
      <c r="A34" s="73" t="s">
        <v>395</v>
      </c>
      <c r="B34" s="73" t="s">
        <v>37</v>
      </c>
      <c r="C34" s="73" t="s">
        <v>396</v>
      </c>
      <c r="D34" s="73" t="s">
        <v>41</v>
      </c>
      <c r="E34" s="73" t="s">
        <v>46</v>
      </c>
      <c r="F34" s="73" t="s">
        <v>40</v>
      </c>
      <c r="G34" s="73" t="s">
        <v>42</v>
      </c>
      <c r="H34" s="73" t="s">
        <v>43</v>
      </c>
      <c r="I34" s="73" t="s">
        <v>44</v>
      </c>
      <c r="J34" s="73" t="s">
        <v>45</v>
      </c>
      <c r="K34" s="73" t="s">
        <v>16</v>
      </c>
      <c r="L34" s="73" t="s">
        <v>39</v>
      </c>
      <c r="M34" s="80" t="s">
        <v>33</v>
      </c>
      <c r="N34" s="76" t="s">
        <v>423</v>
      </c>
      <c r="O34" s="76" t="s">
        <v>32</v>
      </c>
      <c r="P34" s="76" t="s">
        <v>426</v>
      </c>
      <c r="Q34" s="76" t="s">
        <v>427</v>
      </c>
    </row>
    <row r="35" spans="1:17" x14ac:dyDescent="0.25">
      <c r="A35" s="73" t="s">
        <v>397</v>
      </c>
      <c r="B35" s="78" t="s">
        <v>424</v>
      </c>
      <c r="C35" s="74">
        <v>1.3</v>
      </c>
      <c r="D35" s="78" t="s">
        <v>424</v>
      </c>
      <c r="E35" s="78" t="s">
        <v>424</v>
      </c>
      <c r="F35" s="74">
        <v>1.1000000000000001</v>
      </c>
      <c r="G35" s="78" t="s">
        <v>424</v>
      </c>
      <c r="H35" s="78" t="s">
        <v>424</v>
      </c>
      <c r="I35" s="78" t="s">
        <v>424</v>
      </c>
      <c r="J35" s="78" t="s">
        <v>424</v>
      </c>
      <c r="K35" s="78" t="s">
        <v>424</v>
      </c>
      <c r="L35" s="74">
        <v>2.4</v>
      </c>
      <c r="M35" s="55">
        <f>O35/ABS(N35)</f>
        <v>0.35721725415587968</v>
      </c>
      <c r="N35" s="77">
        <f>AVERAGE(B35:L35)</f>
        <v>1.6000000000000003</v>
      </c>
      <c r="O35" s="55">
        <f>_xlfn.STDEV.P(B35:L35)</f>
        <v>0.57154760664940762</v>
      </c>
      <c r="P35" s="79">
        <f>N35+O35</f>
        <v>2.1715476066494079</v>
      </c>
      <c r="Q35" s="79">
        <f>N35-O35</f>
        <v>1.0284523933505927</v>
      </c>
    </row>
    <row r="36" spans="1:17" x14ac:dyDescent="0.25">
      <c r="A36" s="73" t="s">
        <v>398</v>
      </c>
      <c r="B36" s="74">
        <v>1.3</v>
      </c>
      <c r="C36" s="74">
        <v>0.8</v>
      </c>
      <c r="D36" s="74">
        <v>3.9</v>
      </c>
      <c r="E36" s="74">
        <v>1.2</v>
      </c>
      <c r="F36" s="74">
        <v>0.8</v>
      </c>
      <c r="G36" s="74">
        <v>0.7</v>
      </c>
      <c r="H36" s="74">
        <v>-1.2</v>
      </c>
      <c r="I36" s="74">
        <v>1.4</v>
      </c>
      <c r="J36" s="74">
        <v>2</v>
      </c>
      <c r="K36" s="74">
        <v>1.8</v>
      </c>
      <c r="L36" s="74">
        <v>2.2000000000000002</v>
      </c>
      <c r="M36" s="55">
        <f t="shared" ref="M36:M57" si="5">O36/ABS(N36)</f>
        <v>0.87372137236643477</v>
      </c>
      <c r="N36" s="77">
        <f t="shared" ref="N36:N57" si="6">AVERAGE(B36:L36)</f>
        <v>1.3545454545454545</v>
      </c>
      <c r="O36" s="55">
        <f t="shared" ref="O36:O57" si="7">_xlfn.STDEV.P(B36:L36)</f>
        <v>1.1834953134781707</v>
      </c>
      <c r="P36" s="79">
        <f t="shared" ref="P36:P57" si="8">N36+O36</f>
        <v>2.5380407680236252</v>
      </c>
      <c r="Q36" s="79">
        <f t="shared" ref="Q36:Q57" si="9">N36-O36</f>
        <v>0.17105014106728378</v>
      </c>
    </row>
    <row r="37" spans="1:17" x14ac:dyDescent="0.25">
      <c r="A37" s="73" t="s">
        <v>399</v>
      </c>
      <c r="B37" s="74">
        <v>3</v>
      </c>
      <c r="C37" s="74">
        <v>1.9</v>
      </c>
      <c r="D37" s="74">
        <v>6.7</v>
      </c>
      <c r="E37" s="74">
        <v>0</v>
      </c>
      <c r="F37" s="74">
        <v>1.6</v>
      </c>
      <c r="G37" s="74">
        <v>1.5</v>
      </c>
      <c r="H37" s="74">
        <v>2.2000000000000002</v>
      </c>
      <c r="I37" s="74">
        <v>1.2</v>
      </c>
      <c r="J37" s="74">
        <v>1.4</v>
      </c>
      <c r="K37" s="74">
        <v>1.8</v>
      </c>
      <c r="L37" s="74">
        <v>2.7</v>
      </c>
      <c r="M37" s="55">
        <f t="shared" si="5"/>
        <v>0.74054221876796322</v>
      </c>
      <c r="N37" s="77">
        <f t="shared" si="6"/>
        <v>2.1818181818181817</v>
      </c>
      <c r="O37" s="55">
        <f t="shared" si="7"/>
        <v>1.6157284773119196</v>
      </c>
      <c r="P37" s="79">
        <f t="shared" si="8"/>
        <v>3.7975466591301013</v>
      </c>
      <c r="Q37" s="79">
        <f t="shared" si="9"/>
        <v>0.56608970450626206</v>
      </c>
    </row>
    <row r="38" spans="1:17" x14ac:dyDescent="0.25">
      <c r="A38" s="73" t="s">
        <v>400</v>
      </c>
      <c r="B38" s="74">
        <v>0.2</v>
      </c>
      <c r="C38" s="74">
        <v>0.8</v>
      </c>
      <c r="D38" s="74">
        <v>2</v>
      </c>
      <c r="E38" s="74">
        <v>-0.1</v>
      </c>
      <c r="F38" s="74">
        <v>1.8</v>
      </c>
      <c r="G38" s="74">
        <v>0.6</v>
      </c>
      <c r="H38" s="74">
        <v>1.6</v>
      </c>
      <c r="I38" s="74">
        <v>2.2000000000000002</v>
      </c>
      <c r="J38" s="74">
        <v>2.5</v>
      </c>
      <c r="K38" s="74">
        <v>1.9</v>
      </c>
      <c r="L38" s="74">
        <v>3.5</v>
      </c>
      <c r="M38" s="55">
        <f t="shared" si="5"/>
        <v>0.66238532989455268</v>
      </c>
      <c r="N38" s="77">
        <f t="shared" si="6"/>
        <v>1.5454545454545454</v>
      </c>
      <c r="O38" s="55">
        <f t="shared" si="7"/>
        <v>1.0236864189279451</v>
      </c>
      <c r="P38" s="79">
        <f t="shared" si="8"/>
        <v>2.5691409643824903</v>
      </c>
      <c r="Q38" s="79">
        <f t="shared" si="9"/>
        <v>0.52176812652660032</v>
      </c>
    </row>
    <row r="39" spans="1:17" x14ac:dyDescent="0.25">
      <c r="A39" s="73" t="s">
        <v>401</v>
      </c>
      <c r="B39" s="74">
        <v>2.2000000000000002</v>
      </c>
      <c r="C39" s="74">
        <v>0.4</v>
      </c>
      <c r="D39" s="74">
        <v>3.8</v>
      </c>
      <c r="E39" s="74">
        <v>-0.1</v>
      </c>
      <c r="F39" s="74">
        <v>1</v>
      </c>
      <c r="G39" s="74">
        <v>0.5</v>
      </c>
      <c r="H39" s="74">
        <v>3.5</v>
      </c>
      <c r="I39" s="74">
        <v>2.1</v>
      </c>
      <c r="J39" s="74">
        <v>2</v>
      </c>
      <c r="K39" s="74">
        <v>2.2999999999999998</v>
      </c>
      <c r="L39" s="74">
        <v>1.9</v>
      </c>
      <c r="M39" s="55">
        <f t="shared" si="5"/>
        <v>0.66267634761696637</v>
      </c>
      <c r="N39" s="77">
        <f t="shared" si="6"/>
        <v>1.7818181818181815</v>
      </c>
      <c r="O39" s="55">
        <f t="shared" si="7"/>
        <v>1.1807687648447762</v>
      </c>
      <c r="P39" s="79">
        <f t="shared" si="8"/>
        <v>2.9625869466629577</v>
      </c>
      <c r="Q39" s="79">
        <f t="shared" si="9"/>
        <v>0.6010494169734053</v>
      </c>
    </row>
    <row r="40" spans="1:17" x14ac:dyDescent="0.25">
      <c r="A40" s="73" t="s">
        <v>402</v>
      </c>
      <c r="B40" s="74">
        <v>1.6</v>
      </c>
      <c r="C40" s="74">
        <v>0.7</v>
      </c>
      <c r="D40" s="74">
        <v>4.8</v>
      </c>
      <c r="E40" s="74">
        <v>0.3</v>
      </c>
      <c r="F40" s="74">
        <v>1.4</v>
      </c>
      <c r="G40" s="74">
        <v>1.7</v>
      </c>
      <c r="H40" s="74">
        <v>2.8</v>
      </c>
      <c r="I40" s="74">
        <v>2.2999999999999998</v>
      </c>
      <c r="J40" s="74">
        <v>2.4</v>
      </c>
      <c r="K40" s="74">
        <v>1.6</v>
      </c>
      <c r="L40" s="74">
        <v>3.4</v>
      </c>
      <c r="M40" s="55">
        <f t="shared" si="5"/>
        <v>0.57588593703646807</v>
      </c>
      <c r="N40" s="77">
        <f t="shared" si="6"/>
        <v>2.0909090909090904</v>
      </c>
      <c r="O40" s="55">
        <f t="shared" si="7"/>
        <v>1.204125141076251</v>
      </c>
      <c r="P40" s="79">
        <f t="shared" si="8"/>
        <v>3.2950342319853414</v>
      </c>
      <c r="Q40" s="79">
        <f t="shared" si="9"/>
        <v>0.88678394983283937</v>
      </c>
    </row>
    <row r="41" spans="1:17" x14ac:dyDescent="0.25">
      <c r="A41" s="73" t="s">
        <v>403</v>
      </c>
      <c r="B41" s="74">
        <v>-0.6</v>
      </c>
      <c r="C41" s="74">
        <v>2</v>
      </c>
      <c r="D41" s="74">
        <v>2.1</v>
      </c>
      <c r="E41" s="74">
        <v>0.6</v>
      </c>
      <c r="F41" s="74">
        <v>0.5</v>
      </c>
      <c r="G41" s="74">
        <v>-0.2</v>
      </c>
      <c r="H41" s="74">
        <v>-3</v>
      </c>
      <c r="I41" s="74">
        <v>0.3</v>
      </c>
      <c r="J41" s="74">
        <v>0.5</v>
      </c>
      <c r="K41" s="74">
        <v>0.2</v>
      </c>
      <c r="L41" s="74">
        <v>1.1000000000000001</v>
      </c>
      <c r="M41" s="55">
        <f t="shared" si="5"/>
        <v>4.1192430451851374</v>
      </c>
      <c r="N41" s="77">
        <f t="shared" si="6"/>
        <v>0.31818181818181812</v>
      </c>
      <c r="O41" s="55">
        <f t="shared" si="7"/>
        <v>1.3106682416498163</v>
      </c>
      <c r="P41" s="79">
        <f t="shared" si="8"/>
        <v>1.6288500598316344</v>
      </c>
      <c r="Q41" s="79">
        <f t="shared" si="9"/>
        <v>-0.9924864234679982</v>
      </c>
    </row>
    <row r="42" spans="1:17" x14ac:dyDescent="0.25">
      <c r="A42" s="73" t="s">
        <v>404</v>
      </c>
      <c r="B42" s="74">
        <v>2</v>
      </c>
      <c r="C42" s="74">
        <v>0.5</v>
      </c>
      <c r="D42" s="74">
        <v>4.3</v>
      </c>
      <c r="E42" s="74">
        <v>0.3</v>
      </c>
      <c r="F42" s="74">
        <v>0.6</v>
      </c>
      <c r="G42" s="74">
        <v>-1.4</v>
      </c>
      <c r="H42" s="74">
        <v>0.9</v>
      </c>
      <c r="I42" s="74">
        <v>-0.5</v>
      </c>
      <c r="J42" s="74">
        <v>1.7</v>
      </c>
      <c r="K42" s="74">
        <v>0.4</v>
      </c>
      <c r="L42" s="74">
        <v>0.6</v>
      </c>
      <c r="M42" s="55">
        <f t="shared" si="5"/>
        <v>1.6393337427027437</v>
      </c>
      <c r="N42" s="77">
        <f t="shared" si="6"/>
        <v>0.85454545454545439</v>
      </c>
      <c r="O42" s="55">
        <f t="shared" si="7"/>
        <v>1.4008851983096171</v>
      </c>
      <c r="P42" s="79">
        <f t="shared" si="8"/>
        <v>2.2554306528550714</v>
      </c>
      <c r="Q42" s="79">
        <f t="shared" si="9"/>
        <v>-0.54633974376416272</v>
      </c>
    </row>
    <row r="43" spans="1:17" x14ac:dyDescent="0.25">
      <c r="A43" s="73" t="s">
        <v>405</v>
      </c>
      <c r="B43" s="74">
        <v>0.9</v>
      </c>
      <c r="C43" s="74">
        <v>0.4</v>
      </c>
      <c r="D43" s="74">
        <v>1.1000000000000001</v>
      </c>
      <c r="E43" s="74">
        <v>-0.1</v>
      </c>
      <c r="F43" s="74">
        <v>0.8</v>
      </c>
      <c r="G43" s="74">
        <v>-1.3</v>
      </c>
      <c r="H43" s="74">
        <v>-0.2</v>
      </c>
      <c r="I43" s="74">
        <v>0.7</v>
      </c>
      <c r="J43" s="74">
        <v>0.3</v>
      </c>
      <c r="K43" s="74">
        <v>0</v>
      </c>
      <c r="L43" s="74">
        <v>1.9</v>
      </c>
      <c r="M43" s="55">
        <f t="shared" si="5"/>
        <v>1.9372884193514104</v>
      </c>
      <c r="N43" s="77">
        <f t="shared" si="6"/>
        <v>0.40909090909090912</v>
      </c>
      <c r="O43" s="55">
        <f t="shared" si="7"/>
        <v>0.79252708064375887</v>
      </c>
      <c r="P43" s="79">
        <f t="shared" si="8"/>
        <v>1.2016179897346679</v>
      </c>
      <c r="Q43" s="79">
        <f t="shared" si="9"/>
        <v>-0.38343617155284976</v>
      </c>
    </row>
    <row r="44" spans="1:17" x14ac:dyDescent="0.25">
      <c r="A44" s="73" t="s">
        <v>406</v>
      </c>
      <c r="B44" s="74">
        <v>2.6</v>
      </c>
      <c r="C44" s="74">
        <v>0.8</v>
      </c>
      <c r="D44" s="74">
        <v>3.1</v>
      </c>
      <c r="E44" s="74">
        <v>-0.6</v>
      </c>
      <c r="F44" s="74">
        <v>2.7</v>
      </c>
      <c r="G44" s="74">
        <v>1</v>
      </c>
      <c r="H44" s="74">
        <v>1.2</v>
      </c>
      <c r="I44" s="74">
        <v>3.2</v>
      </c>
      <c r="J44" s="74">
        <v>2.1</v>
      </c>
      <c r="K44" s="74">
        <v>2.5</v>
      </c>
      <c r="L44" s="74">
        <v>3.3</v>
      </c>
      <c r="M44" s="55">
        <f t="shared" si="5"/>
        <v>0.59216544240425895</v>
      </c>
      <c r="N44" s="77">
        <f t="shared" si="6"/>
        <v>1.9909090909090912</v>
      </c>
      <c r="O44" s="55">
        <f t="shared" si="7"/>
        <v>1.1789475626048429</v>
      </c>
      <c r="P44" s="79">
        <f t="shared" si="8"/>
        <v>3.1698566535139339</v>
      </c>
      <c r="Q44" s="79">
        <f t="shared" si="9"/>
        <v>0.81196152830424828</v>
      </c>
    </row>
    <row r="45" spans="1:17" x14ac:dyDescent="0.25">
      <c r="A45" s="73" t="s">
        <v>407</v>
      </c>
      <c r="B45" s="74">
        <v>0.6</v>
      </c>
      <c r="C45" s="74">
        <v>0.7</v>
      </c>
      <c r="D45" s="74">
        <v>0.7</v>
      </c>
      <c r="E45" s="74">
        <v>-0.5</v>
      </c>
      <c r="F45" s="74">
        <v>1</v>
      </c>
      <c r="G45" s="74">
        <v>0.4</v>
      </c>
      <c r="H45" s="74">
        <v>0.4</v>
      </c>
      <c r="I45" s="74">
        <v>1.4</v>
      </c>
      <c r="J45" s="74">
        <v>1</v>
      </c>
      <c r="K45" s="74">
        <v>1.2</v>
      </c>
      <c r="L45" s="74">
        <v>1.2</v>
      </c>
      <c r="M45" s="55">
        <f t="shared" si="5"/>
        <v>0.68337543225175534</v>
      </c>
      <c r="N45" s="77">
        <f t="shared" si="6"/>
        <v>0.73636363636363633</v>
      </c>
      <c r="O45" s="55">
        <f t="shared" si="7"/>
        <v>0.5032128182944744</v>
      </c>
      <c r="P45" s="79">
        <f t="shared" si="8"/>
        <v>1.2395764546581107</v>
      </c>
      <c r="Q45" s="79">
        <f t="shared" si="9"/>
        <v>0.23315081806916194</v>
      </c>
    </row>
    <row r="46" spans="1:17" x14ac:dyDescent="0.25">
      <c r="A46" s="73" t="s">
        <v>408</v>
      </c>
      <c r="B46" s="74">
        <v>1.4</v>
      </c>
      <c r="C46" s="74">
        <v>2.9</v>
      </c>
      <c r="D46" s="74">
        <v>0.4</v>
      </c>
      <c r="E46" s="74">
        <v>0</v>
      </c>
      <c r="F46" s="74">
        <v>1.3</v>
      </c>
      <c r="G46" s="74">
        <v>0</v>
      </c>
      <c r="H46" s="74">
        <v>1.3</v>
      </c>
      <c r="I46" s="74">
        <v>1.3</v>
      </c>
      <c r="J46" s="74">
        <v>1.7</v>
      </c>
      <c r="K46" s="74">
        <v>1.2</v>
      </c>
      <c r="L46" s="74">
        <v>2.2000000000000002</v>
      </c>
      <c r="M46" s="55">
        <f t="shared" si="5"/>
        <v>0.67208799649150974</v>
      </c>
      <c r="N46" s="77">
        <f t="shared" si="6"/>
        <v>1.2454545454545454</v>
      </c>
      <c r="O46" s="55">
        <f t="shared" si="7"/>
        <v>0.83705505017578941</v>
      </c>
      <c r="P46" s="79">
        <f t="shared" si="8"/>
        <v>2.0825095956303348</v>
      </c>
      <c r="Q46" s="79">
        <f t="shared" si="9"/>
        <v>0.40839949527875596</v>
      </c>
    </row>
    <row r="47" spans="1:17" x14ac:dyDescent="0.25">
      <c r="A47" s="73" t="s">
        <v>409</v>
      </c>
      <c r="B47" s="74">
        <v>1.8</v>
      </c>
      <c r="C47" s="74">
        <v>1.5</v>
      </c>
      <c r="D47" s="74">
        <v>0.9</v>
      </c>
      <c r="E47" s="74">
        <v>0.5</v>
      </c>
      <c r="F47" s="74">
        <v>1</v>
      </c>
      <c r="G47" s="74">
        <v>0.2</v>
      </c>
      <c r="H47" s="74">
        <v>3.8</v>
      </c>
      <c r="I47" s="74">
        <v>0.8</v>
      </c>
      <c r="J47" s="74">
        <v>1.9</v>
      </c>
      <c r="K47" s="74">
        <v>2.5</v>
      </c>
      <c r="L47" s="74">
        <v>3</v>
      </c>
      <c r="M47" s="55">
        <f t="shared" si="5"/>
        <v>0.65250822680570464</v>
      </c>
      <c r="N47" s="77">
        <f t="shared" si="6"/>
        <v>1.6272727272727272</v>
      </c>
      <c r="O47" s="55">
        <f t="shared" si="7"/>
        <v>1.0618088418020102</v>
      </c>
      <c r="P47" s="79">
        <f t="shared" si="8"/>
        <v>2.6890815690747374</v>
      </c>
      <c r="Q47" s="79">
        <f t="shared" si="9"/>
        <v>0.56546388547071702</v>
      </c>
    </row>
    <row r="48" spans="1:17" x14ac:dyDescent="0.25">
      <c r="A48" s="73" t="s">
        <v>410</v>
      </c>
      <c r="B48" s="74">
        <v>-1</v>
      </c>
      <c r="C48" s="74">
        <v>-0.2</v>
      </c>
      <c r="D48" s="74">
        <v>-3.8</v>
      </c>
      <c r="E48" s="74">
        <v>0.9</v>
      </c>
      <c r="F48" s="74">
        <v>-0.3</v>
      </c>
      <c r="G48" s="74">
        <v>-1.3</v>
      </c>
      <c r="H48" s="74">
        <v>-5.8</v>
      </c>
      <c r="I48" s="74">
        <v>0.5</v>
      </c>
      <c r="J48" s="74">
        <v>-0.4</v>
      </c>
      <c r="K48" s="74">
        <v>-0.2</v>
      </c>
      <c r="L48" s="74">
        <v>-1.5</v>
      </c>
      <c r="M48" s="55">
        <f t="shared" si="5"/>
        <v>1.5772182067554135</v>
      </c>
      <c r="N48" s="77">
        <f t="shared" si="6"/>
        <v>-1.1909090909090909</v>
      </c>
      <c r="O48" s="55">
        <f t="shared" si="7"/>
        <v>1.878323500772356</v>
      </c>
      <c r="P48" s="79">
        <f t="shared" si="8"/>
        <v>0.68741440986326507</v>
      </c>
      <c r="Q48" s="79">
        <f t="shared" si="9"/>
        <v>-3.0692325916814469</v>
      </c>
    </row>
    <row r="49" spans="1:17" x14ac:dyDescent="0.25">
      <c r="A49" s="73" t="s">
        <v>411</v>
      </c>
      <c r="B49" s="74">
        <v>-2.1</v>
      </c>
      <c r="C49" s="74">
        <v>-5.7</v>
      </c>
      <c r="D49" s="74">
        <v>3.1</v>
      </c>
      <c r="E49" s="74">
        <v>2.9</v>
      </c>
      <c r="F49" s="74">
        <v>-1.8</v>
      </c>
      <c r="G49" s="74">
        <v>-3.9</v>
      </c>
      <c r="H49" s="74">
        <v>-5.4</v>
      </c>
      <c r="I49" s="74">
        <v>-2.8</v>
      </c>
      <c r="J49" s="74">
        <v>-3.3</v>
      </c>
      <c r="K49" s="74">
        <v>-0.3</v>
      </c>
      <c r="L49" s="74">
        <v>-6</v>
      </c>
      <c r="M49" s="55">
        <f t="shared" si="5"/>
        <v>1.3054014190100278</v>
      </c>
      <c r="N49" s="77">
        <f t="shared" si="6"/>
        <v>-2.3000000000000003</v>
      </c>
      <c r="O49" s="55">
        <f t="shared" si="7"/>
        <v>3.0024232637230641</v>
      </c>
      <c r="P49" s="79">
        <f t="shared" si="8"/>
        <v>0.70242326372306385</v>
      </c>
      <c r="Q49" s="79">
        <f t="shared" si="9"/>
        <v>-5.3024232637230639</v>
      </c>
    </row>
    <row r="50" spans="1:17" x14ac:dyDescent="0.25">
      <c r="A50" s="73" t="s">
        <v>412</v>
      </c>
      <c r="B50" s="74">
        <v>2.1</v>
      </c>
      <c r="C50" s="74">
        <v>3.8</v>
      </c>
      <c r="D50" s="74">
        <v>6.7</v>
      </c>
      <c r="E50" s="74">
        <v>1.8</v>
      </c>
      <c r="F50" s="74">
        <v>1.8</v>
      </c>
      <c r="G50" s="74">
        <v>2.2999999999999998</v>
      </c>
      <c r="H50" s="74">
        <v>3</v>
      </c>
      <c r="I50" s="74">
        <v>2</v>
      </c>
      <c r="J50" s="74">
        <v>1.1000000000000001</v>
      </c>
      <c r="K50" s="74">
        <v>3.4</v>
      </c>
      <c r="L50" s="74">
        <v>3.7</v>
      </c>
      <c r="M50" s="55">
        <f t="shared" si="5"/>
        <v>0.50844454708162101</v>
      </c>
      <c r="N50" s="77">
        <f t="shared" si="6"/>
        <v>2.8818181818181823</v>
      </c>
      <c r="O50" s="55">
        <f t="shared" si="7"/>
        <v>1.4652447402261262</v>
      </c>
      <c r="P50" s="79">
        <f t="shared" si="8"/>
        <v>4.3470629220443087</v>
      </c>
      <c r="Q50" s="79">
        <f t="shared" si="9"/>
        <v>1.4165734415920561</v>
      </c>
    </row>
    <row r="51" spans="1:17" x14ac:dyDescent="0.25">
      <c r="A51" s="73" t="s">
        <v>413</v>
      </c>
      <c r="B51" s="74">
        <v>0.4</v>
      </c>
      <c r="C51" s="74">
        <v>2.2999999999999998</v>
      </c>
      <c r="D51" s="74">
        <v>5.8</v>
      </c>
      <c r="E51" s="74">
        <v>1.7</v>
      </c>
      <c r="F51" s="74">
        <v>1.4</v>
      </c>
      <c r="G51" s="74">
        <v>0.3</v>
      </c>
      <c r="H51" s="74">
        <v>-0.4</v>
      </c>
      <c r="I51" s="74">
        <v>0.7</v>
      </c>
      <c r="J51" s="74">
        <v>1.3</v>
      </c>
      <c r="K51" s="74">
        <v>0.1</v>
      </c>
      <c r="L51" s="74">
        <v>1.3</v>
      </c>
      <c r="M51" s="55">
        <f t="shared" si="5"/>
        <v>1.1754741857144388</v>
      </c>
      <c r="N51" s="77">
        <f t="shared" si="6"/>
        <v>1.3545454545454545</v>
      </c>
      <c r="O51" s="55">
        <f t="shared" si="7"/>
        <v>1.5922332151950127</v>
      </c>
      <c r="P51" s="79">
        <f t="shared" si="8"/>
        <v>2.9467786697404672</v>
      </c>
      <c r="Q51" s="79">
        <f t="shared" si="9"/>
        <v>-0.23768776064955821</v>
      </c>
    </row>
    <row r="52" spans="1:17" x14ac:dyDescent="0.25">
      <c r="A52" s="73" t="s">
        <v>414</v>
      </c>
      <c r="B52" s="74">
        <v>-0.2</v>
      </c>
      <c r="C52" s="74">
        <v>-0.7</v>
      </c>
      <c r="D52" s="74">
        <v>0.7</v>
      </c>
      <c r="E52" s="74">
        <v>1.1000000000000001</v>
      </c>
      <c r="F52" s="74">
        <v>0</v>
      </c>
      <c r="G52" s="74">
        <v>-2.5</v>
      </c>
      <c r="H52" s="74">
        <v>-2.7</v>
      </c>
      <c r="I52" s="74">
        <v>-0.8</v>
      </c>
      <c r="J52" s="74">
        <v>-0.4</v>
      </c>
      <c r="K52" s="74">
        <v>0.1</v>
      </c>
      <c r="L52" s="74">
        <v>-2.2999999999999998</v>
      </c>
      <c r="M52" s="55">
        <f t="shared" si="5"/>
        <v>1.7485748238656453</v>
      </c>
      <c r="N52" s="77">
        <f t="shared" si="6"/>
        <v>-0.70000000000000007</v>
      </c>
      <c r="O52" s="55">
        <f t="shared" si="7"/>
        <v>1.2240023767059518</v>
      </c>
      <c r="P52" s="79">
        <f t="shared" si="8"/>
        <v>0.52400237670595173</v>
      </c>
      <c r="Q52" s="79">
        <f t="shared" si="9"/>
        <v>-1.924002376705952</v>
      </c>
    </row>
    <row r="53" spans="1:17" x14ac:dyDescent="0.25">
      <c r="A53" s="73" t="s">
        <v>415</v>
      </c>
      <c r="B53" s="74">
        <v>0.5</v>
      </c>
      <c r="C53" s="74">
        <v>-0.1</v>
      </c>
      <c r="D53" s="74">
        <v>-1.6</v>
      </c>
      <c r="E53" s="74">
        <v>0.9</v>
      </c>
      <c r="F53" s="74">
        <v>0.4</v>
      </c>
      <c r="G53" s="74">
        <v>0.1</v>
      </c>
      <c r="H53" s="74">
        <v>1.8</v>
      </c>
      <c r="I53" s="74">
        <v>1.1000000000000001</v>
      </c>
      <c r="J53" s="74">
        <v>-0.3</v>
      </c>
      <c r="K53" s="74">
        <v>1.8</v>
      </c>
      <c r="L53" s="74">
        <v>0</v>
      </c>
      <c r="M53" s="55">
        <f t="shared" si="5"/>
        <v>2.2405019016431433</v>
      </c>
      <c r="N53" s="77">
        <f t="shared" si="6"/>
        <v>0.41818181818181821</v>
      </c>
      <c r="O53" s="55">
        <f t="shared" si="7"/>
        <v>0.9369371588689509</v>
      </c>
      <c r="P53" s="79">
        <f t="shared" si="8"/>
        <v>1.3551189770507692</v>
      </c>
      <c r="Q53" s="79">
        <f t="shared" si="9"/>
        <v>-0.51875534068713269</v>
      </c>
    </row>
    <row r="54" spans="1:17" x14ac:dyDescent="0.25">
      <c r="A54" s="73" t="s">
        <v>416</v>
      </c>
      <c r="B54" s="74">
        <v>0.8</v>
      </c>
      <c r="C54" s="74">
        <v>1.3</v>
      </c>
      <c r="D54" s="74">
        <v>6</v>
      </c>
      <c r="E54" s="74">
        <v>0.4</v>
      </c>
      <c r="F54" s="74">
        <v>0.4</v>
      </c>
      <c r="G54" s="74">
        <v>0</v>
      </c>
      <c r="H54" s="74">
        <v>1.7</v>
      </c>
      <c r="I54" s="74">
        <v>1.5</v>
      </c>
      <c r="J54" s="74">
        <v>-0.3</v>
      </c>
      <c r="K54" s="74">
        <v>-0.5</v>
      </c>
      <c r="L54" s="74">
        <v>-0.2</v>
      </c>
      <c r="M54" s="55">
        <f t="shared" si="5"/>
        <v>1.7156427123392823</v>
      </c>
      <c r="N54" s="77">
        <f t="shared" si="6"/>
        <v>1.009090909090909</v>
      </c>
      <c r="O54" s="55">
        <f t="shared" si="7"/>
        <v>1.7312394642696394</v>
      </c>
      <c r="P54" s="79">
        <f t="shared" si="8"/>
        <v>2.7403303733605484</v>
      </c>
      <c r="Q54" s="79">
        <f t="shared" si="9"/>
        <v>-0.72214855517873033</v>
      </c>
    </row>
    <row r="55" spans="1:17" x14ac:dyDescent="0.25">
      <c r="A55" s="73" t="s">
        <v>417</v>
      </c>
      <c r="B55" s="74">
        <v>0.8</v>
      </c>
      <c r="C55" s="74">
        <v>0.8</v>
      </c>
      <c r="D55" s="74">
        <v>20.9</v>
      </c>
      <c r="E55" s="74">
        <v>0.8</v>
      </c>
      <c r="F55" s="74">
        <v>0.9</v>
      </c>
      <c r="G55" s="74">
        <v>0.3</v>
      </c>
      <c r="H55" s="74">
        <v>1.3</v>
      </c>
      <c r="I55" s="74">
        <v>1</v>
      </c>
      <c r="J55" s="74">
        <v>0.5</v>
      </c>
      <c r="K55" s="74">
        <v>0.4</v>
      </c>
      <c r="L55" s="74">
        <v>0.3</v>
      </c>
      <c r="M55" s="55">
        <f t="shared" si="5"/>
        <v>2.2832073305518517</v>
      </c>
      <c r="N55" s="77">
        <f t="shared" si="6"/>
        <v>2.5454545454545454</v>
      </c>
      <c r="O55" s="55">
        <f t="shared" si="7"/>
        <v>5.8118004777683501</v>
      </c>
      <c r="P55" s="79">
        <f t="shared" si="8"/>
        <v>8.3572550232228959</v>
      </c>
      <c r="Q55" s="79">
        <f t="shared" si="9"/>
        <v>-3.2663459323138047</v>
      </c>
    </row>
    <row r="56" spans="1:17" x14ac:dyDescent="0.25">
      <c r="A56" s="73" t="s">
        <v>418</v>
      </c>
      <c r="B56" s="74">
        <v>0.2</v>
      </c>
      <c r="C56" s="74">
        <v>0.9</v>
      </c>
      <c r="D56" s="74">
        <v>1.2</v>
      </c>
      <c r="E56" s="74">
        <v>0.6</v>
      </c>
      <c r="F56" s="74">
        <v>0.5</v>
      </c>
      <c r="G56" s="74">
        <v>-0.2</v>
      </c>
      <c r="H56" s="74">
        <v>-0.6</v>
      </c>
      <c r="I56" s="74">
        <v>1.1000000000000001</v>
      </c>
      <c r="J56" s="74">
        <v>0.7</v>
      </c>
      <c r="K56" s="74">
        <v>0.3</v>
      </c>
      <c r="L56" s="74">
        <v>2</v>
      </c>
      <c r="M56" s="55">
        <f t="shared" si="5"/>
        <v>1.1079011080534709</v>
      </c>
      <c r="N56" s="77">
        <f t="shared" si="6"/>
        <v>0.60909090909090902</v>
      </c>
      <c r="O56" s="55">
        <f t="shared" si="7"/>
        <v>0.674812493087114</v>
      </c>
      <c r="P56" s="79">
        <f t="shared" si="8"/>
        <v>1.2839034021780229</v>
      </c>
      <c r="Q56" s="79">
        <f t="shared" si="9"/>
        <v>-6.572158399620498E-2</v>
      </c>
    </row>
    <row r="57" spans="1:17" x14ac:dyDescent="0.25">
      <c r="A57" s="73" t="s">
        <v>419</v>
      </c>
      <c r="B57" s="74">
        <v>0.3</v>
      </c>
      <c r="C57" s="74">
        <v>0.7</v>
      </c>
      <c r="D57" s="74">
        <v>4.2</v>
      </c>
      <c r="E57" s="74">
        <v>0.4</v>
      </c>
      <c r="F57" s="74">
        <v>1.1000000000000001</v>
      </c>
      <c r="G57" s="74">
        <v>0.4</v>
      </c>
      <c r="H57" s="74">
        <v>-1.8</v>
      </c>
      <c r="I57" s="74">
        <v>0.7</v>
      </c>
      <c r="J57" s="74">
        <v>0.8</v>
      </c>
      <c r="K57" s="74">
        <v>-0.5</v>
      </c>
      <c r="L57" s="74">
        <v>1.6</v>
      </c>
      <c r="M57" s="55">
        <f t="shared" si="5"/>
        <v>1.9355916360569094</v>
      </c>
      <c r="N57" s="77">
        <f t="shared" si="6"/>
        <v>0.71818181818181837</v>
      </c>
      <c r="O57" s="55">
        <f t="shared" si="7"/>
        <v>1.3901067204408717</v>
      </c>
      <c r="P57" s="79">
        <f t="shared" si="8"/>
        <v>2.1082885386226899</v>
      </c>
      <c r="Q57" s="79">
        <f t="shared" si="9"/>
        <v>-0.67192490225905332</v>
      </c>
    </row>
    <row r="59" spans="1:17" x14ac:dyDescent="0.25">
      <c r="A59" s="33" t="s">
        <v>81</v>
      </c>
    </row>
    <row r="60" spans="1:17" x14ac:dyDescent="0.25">
      <c r="A60" s="75" t="s">
        <v>420</v>
      </c>
    </row>
    <row r="61" spans="1:17" x14ac:dyDescent="0.25">
      <c r="A61" s="75" t="s">
        <v>425</v>
      </c>
    </row>
    <row r="62" spans="1:17" x14ac:dyDescent="0.25">
      <c r="A62" s="75" t="s">
        <v>422</v>
      </c>
    </row>
  </sheetData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zoomScale="50" zoomScaleNormal="50" workbookViewId="0"/>
  </sheetViews>
  <sheetFormatPr baseColWidth="10" defaultRowHeight="15" x14ac:dyDescent="0.25"/>
  <sheetData>
    <row r="1" spans="1:30" x14ac:dyDescent="0.25">
      <c r="A1" t="s">
        <v>438</v>
      </c>
      <c r="N1" t="s">
        <v>439</v>
      </c>
    </row>
    <row r="2" spans="1:30" x14ac:dyDescent="0.25">
      <c r="A2" s="81" t="s">
        <v>395</v>
      </c>
      <c r="B2" s="81" t="s">
        <v>37</v>
      </c>
      <c r="C2" s="81" t="s">
        <v>396</v>
      </c>
      <c r="D2" s="81" t="s">
        <v>41</v>
      </c>
      <c r="E2" s="81" t="s">
        <v>46</v>
      </c>
      <c r="F2" s="81" t="s">
        <v>40</v>
      </c>
      <c r="G2" s="81" t="s">
        <v>42</v>
      </c>
      <c r="H2" s="81" t="s">
        <v>43</v>
      </c>
      <c r="I2" s="81" t="s">
        <v>44</v>
      </c>
      <c r="J2" s="81" t="s">
        <v>45</v>
      </c>
      <c r="K2" s="81" t="s">
        <v>16</v>
      </c>
      <c r="L2" s="81" t="s">
        <v>39</v>
      </c>
      <c r="N2" s="89" t="s">
        <v>395</v>
      </c>
      <c r="O2" s="89" t="s">
        <v>37</v>
      </c>
      <c r="P2" s="89" t="s">
        <v>396</v>
      </c>
      <c r="Q2" s="89" t="s">
        <v>41</v>
      </c>
      <c r="R2" s="89" t="s">
        <v>46</v>
      </c>
      <c r="S2" s="89" t="s">
        <v>40</v>
      </c>
      <c r="T2" s="89" t="s">
        <v>42</v>
      </c>
      <c r="U2" s="89" t="s">
        <v>43</v>
      </c>
      <c r="V2" s="89" t="s">
        <v>44</v>
      </c>
      <c r="W2" s="89" t="s">
        <v>45</v>
      </c>
      <c r="X2" s="89" t="s">
        <v>16</v>
      </c>
      <c r="Y2" s="89" t="s">
        <v>39</v>
      </c>
      <c r="Z2" s="80" t="s">
        <v>33</v>
      </c>
      <c r="AA2" s="76" t="s">
        <v>423</v>
      </c>
      <c r="AB2" s="76" t="s">
        <v>32</v>
      </c>
      <c r="AC2" s="76" t="s">
        <v>426</v>
      </c>
      <c r="AD2" s="76" t="s">
        <v>427</v>
      </c>
    </row>
    <row r="3" spans="1:30" x14ac:dyDescent="0.25">
      <c r="A3" s="82" t="s">
        <v>397</v>
      </c>
      <c r="B3" s="83" t="s">
        <v>84</v>
      </c>
      <c r="C3" s="84">
        <v>93.9</v>
      </c>
      <c r="D3" s="84">
        <v>72.5</v>
      </c>
      <c r="E3" s="84">
        <v>68</v>
      </c>
      <c r="F3" s="84">
        <v>80.400000000000006</v>
      </c>
      <c r="G3" s="84">
        <v>69.400000000000006</v>
      </c>
      <c r="H3" s="84">
        <v>66.3</v>
      </c>
      <c r="I3" s="84">
        <v>76.400000000000006</v>
      </c>
      <c r="J3" s="84">
        <v>88.6</v>
      </c>
      <c r="K3" s="84">
        <v>68.3</v>
      </c>
      <c r="L3" s="84">
        <v>81.5</v>
      </c>
      <c r="N3" s="89" t="s">
        <v>397</v>
      </c>
      <c r="O3" s="83" t="s">
        <v>84</v>
      </c>
      <c r="P3" s="90">
        <f>C3/C$3*100</f>
        <v>100</v>
      </c>
      <c r="Q3" s="90">
        <f t="shared" ref="Q3:Y3" si="0">D3/D$3*100</f>
        <v>100</v>
      </c>
      <c r="R3" s="90">
        <f t="shared" si="0"/>
        <v>100</v>
      </c>
      <c r="S3" s="90">
        <f t="shared" si="0"/>
        <v>100</v>
      </c>
      <c r="T3" s="90">
        <f t="shared" si="0"/>
        <v>100</v>
      </c>
      <c r="U3" s="90">
        <f t="shared" si="0"/>
        <v>100</v>
      </c>
      <c r="V3" s="90">
        <f t="shared" si="0"/>
        <v>100</v>
      </c>
      <c r="W3" s="90">
        <f t="shared" si="0"/>
        <v>100</v>
      </c>
      <c r="X3" s="90">
        <f t="shared" si="0"/>
        <v>100</v>
      </c>
      <c r="Y3" s="90">
        <f t="shared" si="0"/>
        <v>100</v>
      </c>
      <c r="Z3" s="55">
        <f>AB3/ABS(AA3)</f>
        <v>0</v>
      </c>
      <c r="AA3" s="77">
        <f>AVERAGE(O3:Y3)</f>
        <v>100</v>
      </c>
      <c r="AB3" s="55">
        <f>_xlfn.STDEV.P(O3:Y3)</f>
        <v>0</v>
      </c>
      <c r="AC3" s="79">
        <f>AA3+AB3</f>
        <v>100</v>
      </c>
      <c r="AD3" s="79">
        <f>AA3-AB3</f>
        <v>100</v>
      </c>
    </row>
    <row r="4" spans="1:30" x14ac:dyDescent="0.25">
      <c r="A4" s="82" t="s">
        <v>398</v>
      </c>
      <c r="B4" s="83" t="s">
        <v>84</v>
      </c>
      <c r="C4" s="84">
        <v>94.3</v>
      </c>
      <c r="D4" s="84">
        <v>72.7</v>
      </c>
      <c r="E4" s="84">
        <v>69.599999999999994</v>
      </c>
      <c r="F4" s="84">
        <v>81.099999999999994</v>
      </c>
      <c r="G4" s="84">
        <v>73.2</v>
      </c>
      <c r="H4" s="84">
        <v>69</v>
      </c>
      <c r="I4" s="84">
        <v>76.8</v>
      </c>
      <c r="J4" s="84">
        <v>88.5</v>
      </c>
      <c r="K4" s="84">
        <v>71.3</v>
      </c>
      <c r="L4" s="84">
        <v>82.1</v>
      </c>
      <c r="N4" s="89" t="s">
        <v>398</v>
      </c>
      <c r="O4" s="83" t="s">
        <v>84</v>
      </c>
      <c r="P4" s="90">
        <f t="shared" ref="P4:P25" si="1">C4/C$3*100</f>
        <v>100.42598509052183</v>
      </c>
      <c r="Q4" s="90">
        <f t="shared" ref="Q4:Q25" si="2">D4/D$3*100</f>
        <v>100.27586206896552</v>
      </c>
      <c r="R4" s="90">
        <f t="shared" ref="R4:R25" si="3">E4/E$3*100</f>
        <v>102.35294117647058</v>
      </c>
      <c r="S4" s="90">
        <f t="shared" ref="S4:S25" si="4">F4/F$3*100</f>
        <v>100.87064676616914</v>
      </c>
      <c r="T4" s="90">
        <f t="shared" ref="T4:T25" si="5">G4/G$3*100</f>
        <v>105.47550432276655</v>
      </c>
      <c r="U4" s="90">
        <f t="shared" ref="U4:U25" si="6">H4/H$3*100</f>
        <v>104.07239819004526</v>
      </c>
      <c r="V4" s="90">
        <f t="shared" ref="V4:V25" si="7">I4/I$3*100</f>
        <v>100.52356020942408</v>
      </c>
      <c r="W4" s="90">
        <f t="shared" ref="W4:W25" si="8">J4/J$3*100</f>
        <v>99.887133182844252</v>
      </c>
      <c r="X4" s="90">
        <f t="shared" ref="X4:X25" si="9">K4/K$3*100</f>
        <v>104.39238653001463</v>
      </c>
      <c r="Y4" s="90">
        <f t="shared" ref="Y4:Y25" si="10">L4/L$3*100</f>
        <v>100.7361963190184</v>
      </c>
      <c r="Z4" s="55">
        <f t="shared" ref="Z4:Z25" si="11">AB4/ABS(AA4)</f>
        <v>1.8899804917363837E-2</v>
      </c>
      <c r="AA4" s="77">
        <f t="shared" ref="AA4:AA25" si="12">AVERAGE(O4:Y4)</f>
        <v>101.90126138562404</v>
      </c>
      <c r="AB4" s="55">
        <f t="shared" ref="AB4:AB25" si="13">_xlfn.STDEV.P(O4:Y4)</f>
        <v>1.9259139610215947</v>
      </c>
      <c r="AC4" s="79">
        <f t="shared" ref="AC4:AC25" si="14">AA4+AB4</f>
        <v>103.82717534664563</v>
      </c>
      <c r="AD4" s="79">
        <f t="shared" ref="AD4:AD25" si="15">AA4-AB4</f>
        <v>99.975347424602447</v>
      </c>
    </row>
    <row r="5" spans="1:30" x14ac:dyDescent="0.25">
      <c r="A5" s="82" t="s">
        <v>399</v>
      </c>
      <c r="B5" s="83" t="s">
        <v>84</v>
      </c>
      <c r="C5" s="84">
        <v>93.4</v>
      </c>
      <c r="D5" s="84">
        <v>72.900000000000006</v>
      </c>
      <c r="E5" s="84">
        <v>71</v>
      </c>
      <c r="F5" s="84">
        <v>81.099999999999994</v>
      </c>
      <c r="G5" s="84">
        <v>75.099999999999994</v>
      </c>
      <c r="H5" s="84">
        <v>68.7</v>
      </c>
      <c r="I5" s="84">
        <v>77.400000000000006</v>
      </c>
      <c r="J5" s="84">
        <v>88.4</v>
      </c>
      <c r="K5" s="84">
        <v>73.900000000000006</v>
      </c>
      <c r="L5" s="84">
        <v>80.900000000000006</v>
      </c>
      <c r="N5" s="89" t="s">
        <v>399</v>
      </c>
      <c r="O5" s="83" t="s">
        <v>84</v>
      </c>
      <c r="P5" s="90">
        <f t="shared" si="1"/>
        <v>99.4675186368477</v>
      </c>
      <c r="Q5" s="90">
        <f t="shared" si="2"/>
        <v>100.55172413793105</v>
      </c>
      <c r="R5" s="90">
        <f t="shared" si="3"/>
        <v>104.41176470588236</v>
      </c>
      <c r="S5" s="90">
        <f t="shared" si="4"/>
        <v>100.87064676616914</v>
      </c>
      <c r="T5" s="90">
        <f t="shared" si="5"/>
        <v>108.21325648414984</v>
      </c>
      <c r="U5" s="90">
        <f t="shared" si="6"/>
        <v>103.61990950226246</v>
      </c>
      <c r="V5" s="90">
        <f t="shared" si="7"/>
        <v>101.30890052356021</v>
      </c>
      <c r="W5" s="90">
        <f t="shared" si="8"/>
        <v>99.774266365688504</v>
      </c>
      <c r="X5" s="90">
        <f t="shared" si="9"/>
        <v>108.19912152269401</v>
      </c>
      <c r="Y5" s="90">
        <f t="shared" si="10"/>
        <v>99.263803680981596</v>
      </c>
      <c r="Z5" s="55">
        <f t="shared" si="11"/>
        <v>3.1585128095844274E-2</v>
      </c>
      <c r="AA5" s="77">
        <f t="shared" si="12"/>
        <v>102.56809123261669</v>
      </c>
      <c r="AB5" s="55">
        <f t="shared" si="13"/>
        <v>3.2396263001284407</v>
      </c>
      <c r="AC5" s="79">
        <f t="shared" si="14"/>
        <v>105.80771753274513</v>
      </c>
      <c r="AD5" s="79">
        <f t="shared" si="15"/>
        <v>99.328464932488259</v>
      </c>
    </row>
    <row r="6" spans="1:30" x14ac:dyDescent="0.25">
      <c r="A6" s="82" t="s">
        <v>400</v>
      </c>
      <c r="B6" s="83" t="s">
        <v>84</v>
      </c>
      <c r="C6" s="84">
        <v>93.7</v>
      </c>
      <c r="D6" s="84">
        <v>76.8</v>
      </c>
      <c r="E6" s="84">
        <v>72.3</v>
      </c>
      <c r="F6" s="84">
        <v>80.8</v>
      </c>
      <c r="G6" s="84">
        <v>73.8</v>
      </c>
      <c r="H6" s="84">
        <v>68.400000000000006</v>
      </c>
      <c r="I6" s="84">
        <v>78.5</v>
      </c>
      <c r="J6" s="84">
        <v>88.4</v>
      </c>
      <c r="K6" s="84">
        <v>77.099999999999994</v>
      </c>
      <c r="L6" s="84">
        <v>81.599999999999994</v>
      </c>
      <c r="N6" s="89" t="s">
        <v>400</v>
      </c>
      <c r="O6" s="83" t="s">
        <v>84</v>
      </c>
      <c r="P6" s="90">
        <f t="shared" si="1"/>
        <v>99.787007454739083</v>
      </c>
      <c r="Q6" s="90">
        <f t="shared" si="2"/>
        <v>105.93103448275862</v>
      </c>
      <c r="R6" s="90">
        <f t="shared" si="3"/>
        <v>106.32352941176471</v>
      </c>
      <c r="S6" s="90">
        <f t="shared" si="4"/>
        <v>100.49751243781093</v>
      </c>
      <c r="T6" s="90">
        <f t="shared" si="5"/>
        <v>106.34005763688759</v>
      </c>
      <c r="U6" s="90">
        <f t="shared" si="6"/>
        <v>103.16742081447966</v>
      </c>
      <c r="V6" s="90">
        <f t="shared" si="7"/>
        <v>102.74869109947645</v>
      </c>
      <c r="W6" s="90">
        <f t="shared" si="8"/>
        <v>99.774266365688504</v>
      </c>
      <c r="X6" s="90">
        <f t="shared" si="9"/>
        <v>112.88433382137629</v>
      </c>
      <c r="Y6" s="90">
        <f t="shared" si="10"/>
        <v>100.12269938650307</v>
      </c>
      <c r="Z6" s="55">
        <f t="shared" si="11"/>
        <v>3.8323438500185041E-2</v>
      </c>
      <c r="AA6" s="77">
        <f t="shared" si="12"/>
        <v>103.7576552911485</v>
      </c>
      <c r="AB6" s="55">
        <f t="shared" si="13"/>
        <v>3.976350121473728</v>
      </c>
      <c r="AC6" s="79">
        <f t="shared" si="14"/>
        <v>107.73400541262222</v>
      </c>
      <c r="AD6" s="79">
        <f t="shared" si="15"/>
        <v>99.781305169674766</v>
      </c>
    </row>
    <row r="7" spans="1:30" x14ac:dyDescent="0.25">
      <c r="A7" s="82" t="s">
        <v>401</v>
      </c>
      <c r="B7" s="84">
        <v>83.3</v>
      </c>
      <c r="C7" s="84">
        <v>94.6</v>
      </c>
      <c r="D7" s="84">
        <v>77.599999999999994</v>
      </c>
      <c r="E7" s="84">
        <v>73.7</v>
      </c>
      <c r="F7" s="84">
        <v>81.2</v>
      </c>
      <c r="G7" s="84">
        <v>75</v>
      </c>
      <c r="H7" s="84">
        <v>69</v>
      </c>
      <c r="I7" s="84">
        <v>80</v>
      </c>
      <c r="J7" s="84">
        <v>88.5</v>
      </c>
      <c r="K7" s="84">
        <v>79.400000000000006</v>
      </c>
      <c r="L7" s="84">
        <v>83.1</v>
      </c>
      <c r="N7" s="89" t="s">
        <v>401</v>
      </c>
      <c r="O7" s="83" t="s">
        <v>84</v>
      </c>
      <c r="P7" s="90">
        <f t="shared" si="1"/>
        <v>100.7454739084132</v>
      </c>
      <c r="Q7" s="90">
        <f t="shared" si="2"/>
        <v>107.03448275862068</v>
      </c>
      <c r="R7" s="90">
        <f t="shared" si="3"/>
        <v>108.38235294117649</v>
      </c>
      <c r="S7" s="90">
        <f t="shared" si="4"/>
        <v>100.99502487562188</v>
      </c>
      <c r="T7" s="90">
        <f t="shared" si="5"/>
        <v>108.06916426512967</v>
      </c>
      <c r="U7" s="90">
        <f t="shared" si="6"/>
        <v>104.07239819004526</v>
      </c>
      <c r="V7" s="90">
        <f t="shared" si="7"/>
        <v>104.71204188481676</v>
      </c>
      <c r="W7" s="90">
        <f t="shared" si="8"/>
        <v>99.887133182844252</v>
      </c>
      <c r="X7" s="90">
        <f t="shared" si="9"/>
        <v>116.25183016105419</v>
      </c>
      <c r="Y7" s="90">
        <f t="shared" si="10"/>
        <v>101.96319018404907</v>
      </c>
      <c r="Z7" s="55">
        <f t="shared" si="11"/>
        <v>4.47431483596357E-2</v>
      </c>
      <c r="AA7" s="77">
        <f t="shared" si="12"/>
        <v>105.21130923517717</v>
      </c>
      <c r="AB7" s="55">
        <f t="shared" si="13"/>
        <v>4.7074852182210414</v>
      </c>
      <c r="AC7" s="79">
        <f t="shared" si="14"/>
        <v>109.91879445339821</v>
      </c>
      <c r="AD7" s="79">
        <f t="shared" si="15"/>
        <v>100.50382401695613</v>
      </c>
    </row>
    <row r="8" spans="1:30" x14ac:dyDescent="0.25">
      <c r="A8" s="82" t="s">
        <v>402</v>
      </c>
      <c r="B8" s="84">
        <v>83.5</v>
      </c>
      <c r="C8" s="84">
        <v>95.2</v>
      </c>
      <c r="D8" s="84">
        <v>79.900000000000006</v>
      </c>
      <c r="E8" s="84">
        <v>75.5</v>
      </c>
      <c r="F8" s="84">
        <v>82.3</v>
      </c>
      <c r="G8" s="84">
        <v>74.599999999999994</v>
      </c>
      <c r="H8" s="84">
        <v>70.8</v>
      </c>
      <c r="I8" s="84">
        <v>82.7</v>
      </c>
      <c r="J8" s="84">
        <v>88.7</v>
      </c>
      <c r="K8" s="84">
        <v>82.9</v>
      </c>
      <c r="L8" s="84">
        <v>83.2</v>
      </c>
      <c r="N8" s="89" t="s">
        <v>402</v>
      </c>
      <c r="O8" s="83" t="s">
        <v>84</v>
      </c>
      <c r="P8" s="90">
        <f t="shared" si="1"/>
        <v>101.38445154419595</v>
      </c>
      <c r="Q8" s="90">
        <f t="shared" si="2"/>
        <v>110.20689655172416</v>
      </c>
      <c r="R8" s="90">
        <f t="shared" si="3"/>
        <v>111.02941176470588</v>
      </c>
      <c r="S8" s="90">
        <f t="shared" si="4"/>
        <v>102.36318407960199</v>
      </c>
      <c r="T8" s="90">
        <f t="shared" si="5"/>
        <v>107.49279538904896</v>
      </c>
      <c r="U8" s="90">
        <f t="shared" si="6"/>
        <v>106.78733031674209</v>
      </c>
      <c r="V8" s="90">
        <f t="shared" si="7"/>
        <v>108.24607329842932</v>
      </c>
      <c r="W8" s="90">
        <f t="shared" si="8"/>
        <v>100.11286681715576</v>
      </c>
      <c r="X8" s="90">
        <f t="shared" si="9"/>
        <v>121.37628111273793</v>
      </c>
      <c r="Y8" s="90">
        <f t="shared" si="10"/>
        <v>102.08588957055215</v>
      </c>
      <c r="Z8" s="55">
        <f t="shared" si="11"/>
        <v>5.5981868581636597E-2</v>
      </c>
      <c r="AA8" s="77">
        <f t="shared" si="12"/>
        <v>107.10851804448944</v>
      </c>
      <c r="AB8" s="55">
        <f t="shared" si="13"/>
        <v>5.9961349811404601</v>
      </c>
      <c r="AC8" s="79">
        <f t="shared" si="14"/>
        <v>113.1046530256299</v>
      </c>
      <c r="AD8" s="79">
        <f t="shared" si="15"/>
        <v>101.11238306334899</v>
      </c>
    </row>
    <row r="9" spans="1:30" x14ac:dyDescent="0.25">
      <c r="A9" s="82" t="s">
        <v>403</v>
      </c>
      <c r="B9" s="84">
        <v>87</v>
      </c>
      <c r="C9" s="84">
        <v>95</v>
      </c>
      <c r="D9" s="84">
        <v>84.4</v>
      </c>
      <c r="E9" s="84">
        <v>77.8</v>
      </c>
      <c r="F9" s="84">
        <v>83.9</v>
      </c>
      <c r="G9" s="84">
        <v>77.099999999999994</v>
      </c>
      <c r="H9" s="84">
        <v>75.400000000000006</v>
      </c>
      <c r="I9" s="84">
        <v>84.5</v>
      </c>
      <c r="J9" s="84">
        <v>89.4</v>
      </c>
      <c r="K9" s="84">
        <v>85.9</v>
      </c>
      <c r="L9" s="84">
        <v>84.9</v>
      </c>
      <c r="N9" s="89" t="s">
        <v>403</v>
      </c>
      <c r="O9" s="83" t="s">
        <v>84</v>
      </c>
      <c r="P9" s="90">
        <f t="shared" si="1"/>
        <v>101.17145899893502</v>
      </c>
      <c r="Q9" s="90">
        <f t="shared" si="2"/>
        <v>116.41379310344828</v>
      </c>
      <c r="R9" s="90">
        <f t="shared" si="3"/>
        <v>114.41176470588235</v>
      </c>
      <c r="S9" s="90">
        <f t="shared" si="4"/>
        <v>104.35323383084578</v>
      </c>
      <c r="T9" s="90">
        <f t="shared" si="5"/>
        <v>111.0951008645533</v>
      </c>
      <c r="U9" s="90">
        <f t="shared" si="6"/>
        <v>113.72549019607845</v>
      </c>
      <c r="V9" s="90">
        <f t="shared" si="7"/>
        <v>110.60209424083769</v>
      </c>
      <c r="W9" s="90">
        <f t="shared" si="8"/>
        <v>100.90293453724605</v>
      </c>
      <c r="X9" s="90">
        <f t="shared" si="9"/>
        <v>125.76866764275259</v>
      </c>
      <c r="Y9" s="90">
        <f t="shared" si="10"/>
        <v>104.1717791411043</v>
      </c>
      <c r="Z9" s="55">
        <f t="shared" si="11"/>
        <v>6.7294345782133405E-2</v>
      </c>
      <c r="AA9" s="77">
        <f t="shared" si="12"/>
        <v>110.26163172616839</v>
      </c>
      <c r="AB9" s="55">
        <f t="shared" si="13"/>
        <v>7.419984371883027</v>
      </c>
      <c r="AC9" s="79">
        <f t="shared" si="14"/>
        <v>117.68161609805142</v>
      </c>
      <c r="AD9" s="79">
        <f t="shared" si="15"/>
        <v>102.84164735428536</v>
      </c>
    </row>
    <row r="10" spans="1:30" x14ac:dyDescent="0.25">
      <c r="A10" s="82" t="s">
        <v>404</v>
      </c>
      <c r="B10" s="84">
        <v>88.8</v>
      </c>
      <c r="C10" s="84">
        <v>95.6</v>
      </c>
      <c r="D10" s="84">
        <v>85.3</v>
      </c>
      <c r="E10" s="84">
        <v>80.099999999999994</v>
      </c>
      <c r="F10" s="84">
        <v>86.2</v>
      </c>
      <c r="G10" s="84">
        <v>80.2</v>
      </c>
      <c r="H10" s="84">
        <v>77.599999999999994</v>
      </c>
      <c r="I10" s="84">
        <v>88.2</v>
      </c>
      <c r="J10" s="84">
        <v>89.8</v>
      </c>
      <c r="K10" s="84">
        <v>88.6</v>
      </c>
      <c r="L10" s="84">
        <v>85.7</v>
      </c>
      <c r="N10" s="89" t="s">
        <v>404</v>
      </c>
      <c r="O10" s="83" t="s">
        <v>84</v>
      </c>
      <c r="P10" s="90">
        <f t="shared" si="1"/>
        <v>101.81043663471779</v>
      </c>
      <c r="Q10" s="90">
        <f t="shared" si="2"/>
        <v>117.65517241379311</v>
      </c>
      <c r="R10" s="90">
        <f t="shared" si="3"/>
        <v>117.79411764705881</v>
      </c>
      <c r="S10" s="90">
        <f t="shared" si="4"/>
        <v>107.2139303482587</v>
      </c>
      <c r="T10" s="90">
        <f t="shared" si="5"/>
        <v>115.56195965417866</v>
      </c>
      <c r="U10" s="90">
        <f t="shared" si="6"/>
        <v>117.04374057315235</v>
      </c>
      <c r="V10" s="90">
        <f t="shared" si="7"/>
        <v>115.44502617801047</v>
      </c>
      <c r="W10" s="90">
        <f t="shared" si="8"/>
        <v>101.35440180586907</v>
      </c>
      <c r="X10" s="90">
        <f t="shared" si="9"/>
        <v>129.72181551976573</v>
      </c>
      <c r="Y10" s="90">
        <f t="shared" si="10"/>
        <v>105.15337423312883</v>
      </c>
      <c r="Z10" s="55">
        <f t="shared" si="11"/>
        <v>7.4591430890856417E-2</v>
      </c>
      <c r="AA10" s="77">
        <f t="shared" si="12"/>
        <v>112.87539750079335</v>
      </c>
      <c r="AB10" s="55">
        <f t="shared" si="13"/>
        <v>8.419537411958375</v>
      </c>
      <c r="AC10" s="79">
        <f t="shared" si="14"/>
        <v>121.29493491275173</v>
      </c>
      <c r="AD10" s="79">
        <f t="shared" si="15"/>
        <v>104.45586008883498</v>
      </c>
    </row>
    <row r="11" spans="1:30" x14ac:dyDescent="0.25">
      <c r="A11" s="82" t="s">
        <v>405</v>
      </c>
      <c r="B11" s="84">
        <v>89.4</v>
      </c>
      <c r="C11" s="84">
        <v>96.6</v>
      </c>
      <c r="D11" s="84">
        <v>89.8</v>
      </c>
      <c r="E11" s="84">
        <v>82.5</v>
      </c>
      <c r="F11" s="84">
        <v>88</v>
      </c>
      <c r="G11" s="84">
        <v>84.1</v>
      </c>
      <c r="H11" s="84">
        <v>78.900000000000006</v>
      </c>
      <c r="I11" s="84">
        <v>90.3</v>
      </c>
      <c r="J11" s="84">
        <v>91</v>
      </c>
      <c r="K11" s="84">
        <v>91.6</v>
      </c>
      <c r="L11" s="84">
        <v>85.7</v>
      </c>
      <c r="N11" s="89" t="s">
        <v>405</v>
      </c>
      <c r="O11" s="83" t="s">
        <v>84</v>
      </c>
      <c r="P11" s="90">
        <f t="shared" si="1"/>
        <v>102.87539936102235</v>
      </c>
      <c r="Q11" s="90">
        <f t="shared" si="2"/>
        <v>123.86206896551724</v>
      </c>
      <c r="R11" s="90">
        <f t="shared" si="3"/>
        <v>121.3235294117647</v>
      </c>
      <c r="S11" s="90">
        <f t="shared" si="4"/>
        <v>109.45273631840794</v>
      </c>
      <c r="T11" s="90">
        <f t="shared" si="5"/>
        <v>121.1815561959654</v>
      </c>
      <c r="U11" s="90">
        <f t="shared" si="6"/>
        <v>119.00452488687785</v>
      </c>
      <c r="V11" s="90">
        <f t="shared" si="7"/>
        <v>118.19371727748691</v>
      </c>
      <c r="W11" s="90">
        <f t="shared" si="8"/>
        <v>102.70880361173815</v>
      </c>
      <c r="X11" s="90">
        <f t="shared" si="9"/>
        <v>134.11420204978037</v>
      </c>
      <c r="Y11" s="90">
        <f t="shared" si="10"/>
        <v>105.15337423312883</v>
      </c>
      <c r="Z11" s="55">
        <f t="shared" si="11"/>
        <v>8.4969673443573202E-2</v>
      </c>
      <c r="AA11" s="77">
        <f t="shared" si="12"/>
        <v>115.78699123116898</v>
      </c>
      <c r="AB11" s="55">
        <f t="shared" si="13"/>
        <v>9.8383828339263015</v>
      </c>
      <c r="AC11" s="79">
        <f t="shared" si="14"/>
        <v>125.62537406509529</v>
      </c>
      <c r="AD11" s="79">
        <f t="shared" si="15"/>
        <v>105.94860839724268</v>
      </c>
    </row>
    <row r="12" spans="1:30" x14ac:dyDescent="0.25">
      <c r="A12" s="82" t="s">
        <v>406</v>
      </c>
      <c r="B12" s="84">
        <v>88.4</v>
      </c>
      <c r="C12" s="84">
        <v>96.2</v>
      </c>
      <c r="D12" s="84">
        <v>91.6</v>
      </c>
      <c r="E12" s="84">
        <v>84.9</v>
      </c>
      <c r="F12" s="84">
        <v>88.6</v>
      </c>
      <c r="G12" s="84">
        <v>85.9</v>
      </c>
      <c r="H12" s="84">
        <v>81</v>
      </c>
      <c r="I12" s="84">
        <v>90.3</v>
      </c>
      <c r="J12" s="84">
        <v>90.8</v>
      </c>
      <c r="K12" s="84">
        <v>91.8</v>
      </c>
      <c r="L12" s="84">
        <v>85.9</v>
      </c>
      <c r="N12" s="89" t="s">
        <v>406</v>
      </c>
      <c r="O12" s="83" t="s">
        <v>84</v>
      </c>
      <c r="P12" s="90">
        <f t="shared" si="1"/>
        <v>102.44941427050054</v>
      </c>
      <c r="Q12" s="90">
        <f t="shared" si="2"/>
        <v>126.34482758620689</v>
      </c>
      <c r="R12" s="90">
        <f t="shared" si="3"/>
        <v>124.85294117647059</v>
      </c>
      <c r="S12" s="90">
        <f t="shared" si="4"/>
        <v>110.19900497512435</v>
      </c>
      <c r="T12" s="90">
        <f t="shared" si="5"/>
        <v>123.77521613832853</v>
      </c>
      <c r="U12" s="90">
        <f t="shared" si="6"/>
        <v>122.17194570135747</v>
      </c>
      <c r="V12" s="90">
        <f t="shared" si="7"/>
        <v>118.19371727748691</v>
      </c>
      <c r="W12" s="90">
        <f t="shared" si="8"/>
        <v>102.48306997742664</v>
      </c>
      <c r="X12" s="90">
        <f t="shared" si="9"/>
        <v>134.40702781844803</v>
      </c>
      <c r="Y12" s="90">
        <f t="shared" si="10"/>
        <v>105.39877300613499</v>
      </c>
      <c r="Z12" s="55">
        <f t="shared" si="11"/>
        <v>9.0809273278060654E-2</v>
      </c>
      <c r="AA12" s="77">
        <f t="shared" si="12"/>
        <v>117.02759379274849</v>
      </c>
      <c r="AB12" s="55">
        <f t="shared" si="13"/>
        <v>10.627190745799572</v>
      </c>
      <c r="AC12" s="79">
        <f t="shared" si="14"/>
        <v>127.65478453854806</v>
      </c>
      <c r="AD12" s="79">
        <f t="shared" si="15"/>
        <v>106.40040304694892</v>
      </c>
    </row>
    <row r="13" spans="1:30" x14ac:dyDescent="0.25">
      <c r="A13" s="82" t="s">
        <v>407</v>
      </c>
      <c r="B13" s="84">
        <v>89.2</v>
      </c>
      <c r="C13" s="84">
        <v>95.8</v>
      </c>
      <c r="D13" s="84">
        <v>95.5</v>
      </c>
      <c r="E13" s="84">
        <v>87.8</v>
      </c>
      <c r="F13" s="84">
        <v>90.3</v>
      </c>
      <c r="G13" s="84">
        <v>88.2</v>
      </c>
      <c r="H13" s="84">
        <v>83.3</v>
      </c>
      <c r="I13" s="84">
        <v>90.4</v>
      </c>
      <c r="J13" s="84">
        <v>91.1</v>
      </c>
      <c r="K13" s="84">
        <v>95</v>
      </c>
      <c r="L13" s="84">
        <v>87.7</v>
      </c>
      <c r="N13" s="89" t="s">
        <v>407</v>
      </c>
      <c r="O13" s="83" t="s">
        <v>84</v>
      </c>
      <c r="P13" s="90">
        <f t="shared" si="1"/>
        <v>102.02342917997869</v>
      </c>
      <c r="Q13" s="90">
        <f t="shared" si="2"/>
        <v>131.72413793103448</v>
      </c>
      <c r="R13" s="90">
        <f t="shared" si="3"/>
        <v>129.11764705882351</v>
      </c>
      <c r="S13" s="90">
        <f t="shared" si="4"/>
        <v>112.31343283582089</v>
      </c>
      <c r="T13" s="90">
        <f t="shared" si="5"/>
        <v>127.08933717579249</v>
      </c>
      <c r="U13" s="90">
        <f t="shared" si="6"/>
        <v>125.64102564102564</v>
      </c>
      <c r="V13" s="90">
        <f t="shared" si="7"/>
        <v>118.32460732984293</v>
      </c>
      <c r="W13" s="90">
        <f t="shared" si="8"/>
        <v>102.8216704288939</v>
      </c>
      <c r="X13" s="90">
        <f t="shared" si="9"/>
        <v>139.0922401171303</v>
      </c>
      <c r="Y13" s="90">
        <f t="shared" si="10"/>
        <v>107.60736196319019</v>
      </c>
      <c r="Z13" s="55">
        <f t="shared" si="11"/>
        <v>0.1023936130831009</v>
      </c>
      <c r="AA13" s="77">
        <f t="shared" si="12"/>
        <v>119.5754889661533</v>
      </c>
      <c r="AB13" s="55">
        <f t="shared" si="13"/>
        <v>12.243766351422902</v>
      </c>
      <c r="AC13" s="79">
        <f t="shared" si="14"/>
        <v>131.81925531757619</v>
      </c>
      <c r="AD13" s="79">
        <f t="shared" si="15"/>
        <v>107.3317226147304</v>
      </c>
    </row>
    <row r="14" spans="1:30" x14ac:dyDescent="0.25">
      <c r="A14" s="82" t="s">
        <v>408</v>
      </c>
      <c r="B14" s="84">
        <v>91.5</v>
      </c>
      <c r="C14" s="84">
        <v>93.5</v>
      </c>
      <c r="D14" s="84">
        <v>99.3</v>
      </c>
      <c r="E14" s="84">
        <v>90.7</v>
      </c>
      <c r="F14" s="84">
        <v>91.9</v>
      </c>
      <c r="G14" s="84">
        <v>89.9</v>
      </c>
      <c r="H14" s="84">
        <v>85.9</v>
      </c>
      <c r="I14" s="84">
        <v>90.8</v>
      </c>
      <c r="J14" s="84">
        <v>92.2</v>
      </c>
      <c r="K14" s="84">
        <v>95.2</v>
      </c>
      <c r="L14" s="84">
        <v>88.6</v>
      </c>
      <c r="N14" s="89" t="s">
        <v>408</v>
      </c>
      <c r="O14" s="83" t="s">
        <v>84</v>
      </c>
      <c r="P14" s="90">
        <f t="shared" si="1"/>
        <v>99.574014909478166</v>
      </c>
      <c r="Q14" s="90">
        <f t="shared" si="2"/>
        <v>136.9655172413793</v>
      </c>
      <c r="R14" s="90">
        <f t="shared" si="3"/>
        <v>133.38235294117649</v>
      </c>
      <c r="S14" s="90">
        <f t="shared" si="4"/>
        <v>114.30348258706469</v>
      </c>
      <c r="T14" s="90">
        <f t="shared" si="5"/>
        <v>129.53890489913545</v>
      </c>
      <c r="U14" s="90">
        <f t="shared" si="6"/>
        <v>129.56259426847663</v>
      </c>
      <c r="V14" s="90">
        <f t="shared" si="7"/>
        <v>118.84816753926701</v>
      </c>
      <c r="W14" s="90">
        <f t="shared" si="8"/>
        <v>104.06320541760724</v>
      </c>
      <c r="X14" s="90">
        <f t="shared" si="9"/>
        <v>139.38506588579796</v>
      </c>
      <c r="Y14" s="90">
        <f t="shared" si="10"/>
        <v>108.71165644171779</v>
      </c>
      <c r="Z14" s="55">
        <f t="shared" si="11"/>
        <v>0.11161296115790464</v>
      </c>
      <c r="AA14" s="77">
        <f t="shared" si="12"/>
        <v>121.43349621311009</v>
      </c>
      <c r="AB14" s="55">
        <f t="shared" si="13"/>
        <v>13.553552096102417</v>
      </c>
      <c r="AC14" s="79">
        <f t="shared" si="14"/>
        <v>134.9870483092125</v>
      </c>
      <c r="AD14" s="79">
        <f t="shared" si="15"/>
        <v>107.87994411700767</v>
      </c>
    </row>
    <row r="15" spans="1:30" x14ac:dyDescent="0.25">
      <c r="A15" s="82" t="s">
        <v>409</v>
      </c>
      <c r="B15" s="84">
        <v>93.2</v>
      </c>
      <c r="C15" s="84">
        <v>92.7</v>
      </c>
      <c r="D15" s="84">
        <v>104.1</v>
      </c>
      <c r="E15" s="84">
        <v>94.5</v>
      </c>
      <c r="F15" s="84">
        <v>93.1</v>
      </c>
      <c r="G15" s="84">
        <v>91.9</v>
      </c>
      <c r="H15" s="84">
        <v>86.3</v>
      </c>
      <c r="I15" s="84">
        <v>92.8</v>
      </c>
      <c r="J15" s="84">
        <v>92.8</v>
      </c>
      <c r="K15" s="84">
        <v>96.8</v>
      </c>
      <c r="L15" s="84">
        <v>88.7</v>
      </c>
      <c r="N15" s="89" t="s">
        <v>409</v>
      </c>
      <c r="O15" s="83" t="s">
        <v>84</v>
      </c>
      <c r="P15" s="90">
        <f t="shared" si="1"/>
        <v>98.722044728434497</v>
      </c>
      <c r="Q15" s="90">
        <f t="shared" si="2"/>
        <v>143.58620689655172</v>
      </c>
      <c r="R15" s="90">
        <f t="shared" si="3"/>
        <v>138.97058823529412</v>
      </c>
      <c r="S15" s="90">
        <f t="shared" si="4"/>
        <v>115.7960199004975</v>
      </c>
      <c r="T15" s="90">
        <f t="shared" si="5"/>
        <v>132.42074927953891</v>
      </c>
      <c r="U15" s="90">
        <f t="shared" si="6"/>
        <v>130.1659125188537</v>
      </c>
      <c r="V15" s="90">
        <f t="shared" si="7"/>
        <v>121.46596858638743</v>
      </c>
      <c r="W15" s="90">
        <f t="shared" si="8"/>
        <v>104.74040632054175</v>
      </c>
      <c r="X15" s="90">
        <f t="shared" si="9"/>
        <v>141.72767203513911</v>
      </c>
      <c r="Y15" s="90">
        <f t="shared" si="10"/>
        <v>108.83435582822085</v>
      </c>
      <c r="Z15" s="55">
        <f t="shared" si="11"/>
        <v>0.12380656261687023</v>
      </c>
      <c r="AA15" s="77">
        <f t="shared" si="12"/>
        <v>123.64299243294595</v>
      </c>
      <c r="AB15" s="55">
        <f t="shared" si="13"/>
        <v>15.307813884786734</v>
      </c>
      <c r="AC15" s="79">
        <f t="shared" si="14"/>
        <v>138.95080631773268</v>
      </c>
      <c r="AD15" s="79">
        <f t="shared" si="15"/>
        <v>108.33517854815921</v>
      </c>
    </row>
    <row r="16" spans="1:30" x14ac:dyDescent="0.25">
      <c r="A16" s="82" t="s">
        <v>410</v>
      </c>
      <c r="B16" s="84">
        <v>97.5</v>
      </c>
      <c r="C16" s="84">
        <v>95</v>
      </c>
      <c r="D16" s="84">
        <v>112.2</v>
      </c>
      <c r="E16" s="84">
        <v>100.1</v>
      </c>
      <c r="F16" s="84">
        <v>95.6</v>
      </c>
      <c r="G16" s="84">
        <v>95.1</v>
      </c>
      <c r="H16" s="84">
        <v>94.2</v>
      </c>
      <c r="I16" s="84">
        <v>95.8</v>
      </c>
      <c r="J16" s="84">
        <v>95.6</v>
      </c>
      <c r="K16" s="84">
        <v>99.3</v>
      </c>
      <c r="L16" s="84">
        <v>93.6</v>
      </c>
      <c r="N16" s="89" t="s">
        <v>410</v>
      </c>
      <c r="O16" s="83" t="s">
        <v>84</v>
      </c>
      <c r="P16" s="90">
        <f t="shared" si="1"/>
        <v>101.17145899893502</v>
      </c>
      <c r="Q16" s="90">
        <f t="shared" si="2"/>
        <v>154.75862068965517</v>
      </c>
      <c r="R16" s="90">
        <f t="shared" si="3"/>
        <v>147.20588235294116</v>
      </c>
      <c r="S16" s="90">
        <f t="shared" si="4"/>
        <v>118.9054726368159</v>
      </c>
      <c r="T16" s="90">
        <f t="shared" si="5"/>
        <v>137.03170028818442</v>
      </c>
      <c r="U16" s="90">
        <f t="shared" si="6"/>
        <v>142.08144796380091</v>
      </c>
      <c r="V16" s="90">
        <f t="shared" si="7"/>
        <v>125.39267015706805</v>
      </c>
      <c r="W16" s="90">
        <f t="shared" si="8"/>
        <v>107.90067720090293</v>
      </c>
      <c r="X16" s="90">
        <f t="shared" si="9"/>
        <v>145.38799414348463</v>
      </c>
      <c r="Y16" s="90">
        <f t="shared" si="10"/>
        <v>114.84662576687117</v>
      </c>
      <c r="Z16" s="55">
        <f t="shared" si="11"/>
        <v>0.13448920723962571</v>
      </c>
      <c r="AA16" s="77">
        <f t="shared" si="12"/>
        <v>129.46825501986595</v>
      </c>
      <c r="AB16" s="55">
        <f t="shared" si="13"/>
        <v>17.412082980319465</v>
      </c>
      <c r="AC16" s="79">
        <f t="shared" si="14"/>
        <v>146.88033800018542</v>
      </c>
      <c r="AD16" s="79">
        <f t="shared" si="15"/>
        <v>112.05617203954648</v>
      </c>
    </row>
    <row r="17" spans="1:30" x14ac:dyDescent="0.25">
      <c r="A17" s="82" t="s">
        <v>411</v>
      </c>
      <c r="B17" s="84">
        <v>100.8</v>
      </c>
      <c r="C17" s="84">
        <v>101.5</v>
      </c>
      <c r="D17" s="84">
        <v>107.5</v>
      </c>
      <c r="E17" s="84">
        <v>101.6</v>
      </c>
      <c r="F17" s="84">
        <v>99.1</v>
      </c>
      <c r="G17" s="84">
        <v>99.9</v>
      </c>
      <c r="H17" s="84">
        <v>101.2</v>
      </c>
      <c r="I17" s="84">
        <v>101.1</v>
      </c>
      <c r="J17" s="84">
        <v>100.4</v>
      </c>
      <c r="K17" s="84">
        <v>101.6</v>
      </c>
      <c r="L17" s="84">
        <v>101.7</v>
      </c>
      <c r="N17" s="89" t="s">
        <v>411</v>
      </c>
      <c r="O17" s="83" t="s">
        <v>84</v>
      </c>
      <c r="P17" s="90">
        <f t="shared" si="1"/>
        <v>108.0937167199148</v>
      </c>
      <c r="Q17" s="90">
        <f t="shared" si="2"/>
        <v>148.27586206896552</v>
      </c>
      <c r="R17" s="90">
        <f t="shared" si="3"/>
        <v>149.41176470588235</v>
      </c>
      <c r="S17" s="90">
        <f t="shared" si="4"/>
        <v>123.25870646766168</v>
      </c>
      <c r="T17" s="90">
        <f t="shared" si="5"/>
        <v>143.94812680115274</v>
      </c>
      <c r="U17" s="90">
        <f t="shared" si="6"/>
        <v>152.63951734539972</v>
      </c>
      <c r="V17" s="90">
        <f t="shared" si="7"/>
        <v>132.32984293193715</v>
      </c>
      <c r="W17" s="90">
        <f t="shared" si="8"/>
        <v>113.31828442437926</v>
      </c>
      <c r="X17" s="90">
        <f t="shared" si="9"/>
        <v>148.75549048316253</v>
      </c>
      <c r="Y17" s="90">
        <f t="shared" si="10"/>
        <v>124.78527607361964</v>
      </c>
      <c r="Z17" s="55">
        <f t="shared" si="11"/>
        <v>0.11531895723912947</v>
      </c>
      <c r="AA17" s="77">
        <f t="shared" si="12"/>
        <v>134.48165880220751</v>
      </c>
      <c r="AB17" s="55">
        <f t="shared" si="13"/>
        <v>15.508284660858966</v>
      </c>
      <c r="AC17" s="79">
        <f t="shared" si="14"/>
        <v>149.98994346306648</v>
      </c>
      <c r="AD17" s="79">
        <f t="shared" si="15"/>
        <v>118.97337414134854</v>
      </c>
    </row>
    <row r="18" spans="1:30" x14ac:dyDescent="0.25">
      <c r="A18" s="82" t="s">
        <v>412</v>
      </c>
      <c r="B18" s="84">
        <v>100</v>
      </c>
      <c r="C18" s="84">
        <v>100</v>
      </c>
      <c r="D18" s="84">
        <v>100</v>
      </c>
      <c r="E18" s="84">
        <v>100</v>
      </c>
      <c r="F18" s="84">
        <v>100</v>
      </c>
      <c r="G18" s="84">
        <v>100</v>
      </c>
      <c r="H18" s="84">
        <v>100</v>
      </c>
      <c r="I18" s="84">
        <v>100</v>
      </c>
      <c r="J18" s="84">
        <v>100</v>
      </c>
      <c r="K18" s="84">
        <v>100</v>
      </c>
      <c r="L18" s="84">
        <v>100</v>
      </c>
      <c r="N18" s="89" t="s">
        <v>412</v>
      </c>
      <c r="O18" s="83" t="s">
        <v>84</v>
      </c>
      <c r="P18" s="90">
        <f t="shared" si="1"/>
        <v>106.49627263045794</v>
      </c>
      <c r="Q18" s="90">
        <f t="shared" si="2"/>
        <v>137.93103448275863</v>
      </c>
      <c r="R18" s="90">
        <f t="shared" si="3"/>
        <v>147.05882352941177</v>
      </c>
      <c r="S18" s="90">
        <f t="shared" si="4"/>
        <v>124.37810945273631</v>
      </c>
      <c r="T18" s="90">
        <f t="shared" si="5"/>
        <v>144.09221902017291</v>
      </c>
      <c r="U18" s="90">
        <f t="shared" si="6"/>
        <v>150.82956259426848</v>
      </c>
      <c r="V18" s="90">
        <f t="shared" si="7"/>
        <v>130.89005235602093</v>
      </c>
      <c r="W18" s="90">
        <f t="shared" si="8"/>
        <v>112.86681715575622</v>
      </c>
      <c r="X18" s="90">
        <f t="shared" si="9"/>
        <v>146.41288433382138</v>
      </c>
      <c r="Y18" s="90">
        <f t="shared" si="10"/>
        <v>122.69938650306749</v>
      </c>
      <c r="Z18" s="55">
        <f t="shared" si="11"/>
        <v>0.11029701279783602</v>
      </c>
      <c r="AA18" s="77">
        <f t="shared" si="12"/>
        <v>132.3655162058472</v>
      </c>
      <c r="AB18" s="55">
        <f t="shared" si="13"/>
        <v>14.5995210349485</v>
      </c>
      <c r="AC18" s="79">
        <f t="shared" si="14"/>
        <v>146.96503724079571</v>
      </c>
      <c r="AD18" s="79">
        <f t="shared" si="15"/>
        <v>117.76599517089871</v>
      </c>
    </row>
    <row r="19" spans="1:30" x14ac:dyDescent="0.25">
      <c r="A19" s="82" t="s">
        <v>413</v>
      </c>
      <c r="B19" s="84">
        <v>102.9</v>
      </c>
      <c r="C19" s="84">
        <v>100.5</v>
      </c>
      <c r="D19" s="84">
        <v>94.5</v>
      </c>
      <c r="E19" s="84">
        <v>99.1</v>
      </c>
      <c r="F19" s="84">
        <v>100.8</v>
      </c>
      <c r="G19" s="84">
        <v>100.5</v>
      </c>
      <c r="H19" s="84">
        <v>102.3</v>
      </c>
      <c r="I19" s="84">
        <v>101.1</v>
      </c>
      <c r="J19" s="84">
        <v>101</v>
      </c>
      <c r="K19" s="84">
        <v>98.1</v>
      </c>
      <c r="L19" s="84">
        <v>101.8</v>
      </c>
      <c r="N19" s="89" t="s">
        <v>413</v>
      </c>
      <c r="O19" s="83" t="s">
        <v>84</v>
      </c>
      <c r="P19" s="90">
        <f t="shared" si="1"/>
        <v>107.02875399361022</v>
      </c>
      <c r="Q19" s="90">
        <f t="shared" si="2"/>
        <v>130.34482758620689</v>
      </c>
      <c r="R19" s="90">
        <f t="shared" si="3"/>
        <v>145.73529411764704</v>
      </c>
      <c r="S19" s="90">
        <f t="shared" si="4"/>
        <v>125.37313432835819</v>
      </c>
      <c r="T19" s="90">
        <f t="shared" si="5"/>
        <v>144.81268011527376</v>
      </c>
      <c r="U19" s="90">
        <f t="shared" si="6"/>
        <v>154.29864253393666</v>
      </c>
      <c r="V19" s="90">
        <f t="shared" si="7"/>
        <v>132.32984293193715</v>
      </c>
      <c r="W19" s="90">
        <f t="shared" si="8"/>
        <v>113.99548532731379</v>
      </c>
      <c r="X19" s="90">
        <f t="shared" si="9"/>
        <v>143.63103953147879</v>
      </c>
      <c r="Y19" s="90">
        <f t="shared" si="10"/>
        <v>124.90797546012269</v>
      </c>
      <c r="Z19" s="55">
        <f t="shared" si="11"/>
        <v>0.10772448822298744</v>
      </c>
      <c r="AA19" s="77">
        <f t="shared" si="12"/>
        <v>132.24576759258852</v>
      </c>
      <c r="AB19" s="55">
        <f t="shared" si="13"/>
        <v>14.246107633567737</v>
      </c>
      <c r="AC19" s="79">
        <f t="shared" si="14"/>
        <v>146.49187522615625</v>
      </c>
      <c r="AD19" s="79">
        <f t="shared" si="15"/>
        <v>117.99965995902079</v>
      </c>
    </row>
    <row r="20" spans="1:30" x14ac:dyDescent="0.25">
      <c r="A20" s="82" t="s">
        <v>414</v>
      </c>
      <c r="B20" s="84">
        <v>106.3</v>
      </c>
      <c r="C20" s="84">
        <v>103.5</v>
      </c>
      <c r="D20" s="84">
        <v>94.5</v>
      </c>
      <c r="E20" s="84">
        <v>96.7</v>
      </c>
      <c r="F20" s="84">
        <v>103.1</v>
      </c>
      <c r="G20" s="84">
        <v>101.9</v>
      </c>
      <c r="H20" s="84">
        <v>107.1</v>
      </c>
      <c r="I20" s="84">
        <v>104</v>
      </c>
      <c r="J20" s="84">
        <v>103.7</v>
      </c>
      <c r="K20" s="84">
        <v>94.8</v>
      </c>
      <c r="L20" s="84">
        <v>107</v>
      </c>
      <c r="N20" s="89" t="s">
        <v>414</v>
      </c>
      <c r="O20" s="83" t="s">
        <v>84</v>
      </c>
      <c r="P20" s="90">
        <f t="shared" si="1"/>
        <v>110.22364217252397</v>
      </c>
      <c r="Q20" s="90">
        <f t="shared" si="2"/>
        <v>130.34482758620689</v>
      </c>
      <c r="R20" s="90">
        <f t="shared" si="3"/>
        <v>142.20588235294119</v>
      </c>
      <c r="S20" s="90">
        <f t="shared" si="4"/>
        <v>128.23383084577114</v>
      </c>
      <c r="T20" s="90">
        <f t="shared" si="5"/>
        <v>146.82997118155617</v>
      </c>
      <c r="U20" s="90">
        <f t="shared" si="6"/>
        <v>161.53846153846155</v>
      </c>
      <c r="V20" s="90">
        <f t="shared" si="7"/>
        <v>136.12565445026178</v>
      </c>
      <c r="W20" s="90">
        <f t="shared" si="8"/>
        <v>117.04288939051919</v>
      </c>
      <c r="X20" s="90">
        <f t="shared" si="9"/>
        <v>138.79941434846265</v>
      </c>
      <c r="Y20" s="90">
        <f t="shared" si="10"/>
        <v>131.28834355828221</v>
      </c>
      <c r="Z20" s="55">
        <f t="shared" si="11"/>
        <v>0.1033104694728014</v>
      </c>
      <c r="AA20" s="77">
        <f t="shared" si="12"/>
        <v>134.26329174249867</v>
      </c>
      <c r="AB20" s="55">
        <f t="shared" si="13"/>
        <v>13.870803702881236</v>
      </c>
      <c r="AC20" s="79">
        <f t="shared" si="14"/>
        <v>148.1340954453799</v>
      </c>
      <c r="AD20" s="79">
        <f t="shared" si="15"/>
        <v>120.39248803961743</v>
      </c>
    </row>
    <row r="21" spans="1:30" x14ac:dyDescent="0.25">
      <c r="A21" s="82" t="s">
        <v>415</v>
      </c>
      <c r="B21" s="84">
        <v>108.5</v>
      </c>
      <c r="C21" s="84">
        <v>105.3</v>
      </c>
      <c r="D21" s="84">
        <v>95.6</v>
      </c>
      <c r="E21" s="84">
        <v>96.4</v>
      </c>
      <c r="F21" s="84">
        <v>104.5</v>
      </c>
      <c r="G21" s="84">
        <v>102.6</v>
      </c>
      <c r="H21" s="84">
        <v>107.8</v>
      </c>
      <c r="I21" s="84">
        <v>104.7</v>
      </c>
      <c r="J21" s="84">
        <v>106</v>
      </c>
      <c r="K21" s="84">
        <v>96.3</v>
      </c>
      <c r="L21" s="84">
        <v>108.1</v>
      </c>
      <c r="N21" s="89" t="s">
        <v>415</v>
      </c>
      <c r="O21" s="83" t="s">
        <v>84</v>
      </c>
      <c r="P21" s="90">
        <f t="shared" si="1"/>
        <v>112.14057507987218</v>
      </c>
      <c r="Q21" s="90">
        <f t="shared" si="2"/>
        <v>131.86206896551724</v>
      </c>
      <c r="R21" s="90">
        <f t="shared" si="3"/>
        <v>141.76470588235296</v>
      </c>
      <c r="S21" s="90">
        <f t="shared" si="4"/>
        <v>129.97512437810946</v>
      </c>
      <c r="T21" s="90">
        <f t="shared" si="5"/>
        <v>147.83861671469737</v>
      </c>
      <c r="U21" s="90">
        <f t="shared" si="6"/>
        <v>162.59426847662141</v>
      </c>
      <c r="V21" s="90">
        <f t="shared" si="7"/>
        <v>137.04188481675394</v>
      </c>
      <c r="W21" s="90">
        <f t="shared" si="8"/>
        <v>119.63882618510159</v>
      </c>
      <c r="X21" s="90">
        <f t="shared" si="9"/>
        <v>140.99560761346999</v>
      </c>
      <c r="Y21" s="90">
        <f t="shared" si="10"/>
        <v>132.63803680981593</v>
      </c>
      <c r="Z21" s="55">
        <f t="shared" si="11"/>
        <v>9.9101138821842266E-2</v>
      </c>
      <c r="AA21" s="77">
        <f t="shared" si="12"/>
        <v>135.6489714922312</v>
      </c>
      <c r="AB21" s="55">
        <f t="shared" si="13"/>
        <v>13.442967554891728</v>
      </c>
      <c r="AC21" s="79">
        <f t="shared" si="14"/>
        <v>149.09193904712293</v>
      </c>
      <c r="AD21" s="79">
        <f t="shared" si="15"/>
        <v>122.20600393733947</v>
      </c>
    </row>
    <row r="22" spans="1:30" x14ac:dyDescent="0.25">
      <c r="A22" s="82" t="s">
        <v>416</v>
      </c>
      <c r="B22" s="84">
        <v>108.6</v>
      </c>
      <c r="C22" s="84">
        <v>106.5</v>
      </c>
      <c r="D22" s="84">
        <v>90.8</v>
      </c>
      <c r="E22" s="84">
        <v>96.1</v>
      </c>
      <c r="F22" s="84">
        <v>105.1</v>
      </c>
      <c r="G22" s="84">
        <v>102.7</v>
      </c>
      <c r="H22" s="84">
        <v>109.9</v>
      </c>
      <c r="I22" s="84">
        <v>104.9</v>
      </c>
      <c r="J22" s="84">
        <v>108</v>
      </c>
      <c r="K22" s="84">
        <v>95</v>
      </c>
      <c r="L22" s="84">
        <v>109.3</v>
      </c>
      <c r="N22" s="89" t="s">
        <v>416</v>
      </c>
      <c r="O22" s="83" t="s">
        <v>84</v>
      </c>
      <c r="P22" s="90">
        <f t="shared" si="1"/>
        <v>113.4185303514377</v>
      </c>
      <c r="Q22" s="90">
        <f t="shared" si="2"/>
        <v>125.24137931034483</v>
      </c>
      <c r="R22" s="90">
        <f t="shared" si="3"/>
        <v>141.3235294117647</v>
      </c>
      <c r="S22" s="90">
        <f t="shared" si="4"/>
        <v>130.72139303482587</v>
      </c>
      <c r="T22" s="90">
        <f t="shared" si="5"/>
        <v>147.98270893371756</v>
      </c>
      <c r="U22" s="90">
        <f t="shared" si="6"/>
        <v>165.76168929110108</v>
      </c>
      <c r="V22" s="90">
        <f t="shared" si="7"/>
        <v>137.30366492146598</v>
      </c>
      <c r="W22" s="90">
        <f t="shared" si="8"/>
        <v>121.89616252821671</v>
      </c>
      <c r="X22" s="90">
        <f t="shared" si="9"/>
        <v>139.0922401171303</v>
      </c>
      <c r="Y22" s="90">
        <f t="shared" si="10"/>
        <v>134.11042944785277</v>
      </c>
      <c r="Z22" s="55">
        <f t="shared" si="11"/>
        <v>0.10222745028948135</v>
      </c>
      <c r="AA22" s="77">
        <f t="shared" si="12"/>
        <v>135.68517273478577</v>
      </c>
      <c r="AB22" s="55">
        <f t="shared" si="13"/>
        <v>13.870749250765003</v>
      </c>
      <c r="AC22" s="79">
        <f t="shared" si="14"/>
        <v>149.55592198555078</v>
      </c>
      <c r="AD22" s="79">
        <f t="shared" si="15"/>
        <v>121.81442348402076</v>
      </c>
    </row>
    <row r="23" spans="1:30" x14ac:dyDescent="0.25">
      <c r="A23" s="82" t="s">
        <v>417</v>
      </c>
      <c r="B23" s="84">
        <v>107.4</v>
      </c>
      <c r="C23" s="84">
        <v>108.4</v>
      </c>
      <c r="D23" s="84">
        <v>76.900000000000006</v>
      </c>
      <c r="E23" s="84">
        <v>96.5</v>
      </c>
      <c r="F23" s="84">
        <v>105.3</v>
      </c>
      <c r="G23" s="84">
        <v>103.3</v>
      </c>
      <c r="H23" s="84">
        <v>110.2</v>
      </c>
      <c r="I23" s="84">
        <v>104.1</v>
      </c>
      <c r="J23" s="84">
        <v>109.8</v>
      </c>
      <c r="K23" s="84">
        <v>95.4</v>
      </c>
      <c r="L23" s="84">
        <v>110.6</v>
      </c>
      <c r="N23" s="89" t="s">
        <v>417</v>
      </c>
      <c r="O23" s="83" t="s">
        <v>84</v>
      </c>
      <c r="P23" s="90">
        <f t="shared" si="1"/>
        <v>115.4419595314164</v>
      </c>
      <c r="Q23" s="90">
        <f t="shared" si="2"/>
        <v>106.06896551724138</v>
      </c>
      <c r="R23" s="90">
        <f t="shared" si="3"/>
        <v>141.91176470588235</v>
      </c>
      <c r="S23" s="90">
        <f t="shared" si="4"/>
        <v>130.97014925373134</v>
      </c>
      <c r="T23" s="90">
        <f t="shared" si="5"/>
        <v>148.84726224783859</v>
      </c>
      <c r="U23" s="90">
        <f t="shared" si="6"/>
        <v>166.21417797888387</v>
      </c>
      <c r="V23" s="90">
        <f t="shared" si="7"/>
        <v>136.2565445026178</v>
      </c>
      <c r="W23" s="90">
        <f t="shared" si="8"/>
        <v>123.92776523702031</v>
      </c>
      <c r="X23" s="90">
        <f t="shared" si="9"/>
        <v>139.67789165446561</v>
      </c>
      <c r="Y23" s="90">
        <f t="shared" si="10"/>
        <v>135.70552147239263</v>
      </c>
      <c r="Z23" s="55">
        <f t="shared" si="11"/>
        <v>0.11973714633497068</v>
      </c>
      <c r="AA23" s="77">
        <f t="shared" si="12"/>
        <v>134.50220021014903</v>
      </c>
      <c r="AB23" s="55">
        <f t="shared" si="13"/>
        <v>16.104909628938138</v>
      </c>
      <c r="AC23" s="79">
        <f t="shared" si="14"/>
        <v>150.60710983908717</v>
      </c>
      <c r="AD23" s="79">
        <f t="shared" si="15"/>
        <v>118.39729058121088</v>
      </c>
    </row>
    <row r="24" spans="1:30" x14ac:dyDescent="0.25">
      <c r="A24" s="82" t="s">
        <v>418</v>
      </c>
      <c r="B24" s="84">
        <v>107.5</v>
      </c>
      <c r="C24" s="84">
        <v>109.7</v>
      </c>
      <c r="D24" s="84">
        <v>77.599999999999994</v>
      </c>
      <c r="E24" s="84">
        <v>95.8</v>
      </c>
      <c r="F24" s="84">
        <v>105.6</v>
      </c>
      <c r="G24" s="84">
        <v>103.5</v>
      </c>
      <c r="H24" s="84">
        <v>112</v>
      </c>
      <c r="I24" s="84">
        <v>104.7</v>
      </c>
      <c r="J24" s="84">
        <v>111.6</v>
      </c>
      <c r="K24" s="84">
        <v>96.9</v>
      </c>
      <c r="L24" s="84">
        <v>109.3</v>
      </c>
      <c r="N24" s="89" t="s">
        <v>418</v>
      </c>
      <c r="O24" s="83" t="s">
        <v>84</v>
      </c>
      <c r="P24" s="90">
        <f t="shared" si="1"/>
        <v>116.82641107561236</v>
      </c>
      <c r="Q24" s="90">
        <f t="shared" si="2"/>
        <v>107.03448275862068</v>
      </c>
      <c r="R24" s="90">
        <f t="shared" si="3"/>
        <v>140.88235294117646</v>
      </c>
      <c r="S24" s="90">
        <f t="shared" si="4"/>
        <v>131.34328358208953</v>
      </c>
      <c r="T24" s="90">
        <f t="shared" si="5"/>
        <v>149.13544668587895</v>
      </c>
      <c r="U24" s="90">
        <f t="shared" si="6"/>
        <v>168.92911010558069</v>
      </c>
      <c r="V24" s="90">
        <f t="shared" si="7"/>
        <v>137.04188481675394</v>
      </c>
      <c r="W24" s="90">
        <f t="shared" si="8"/>
        <v>125.95936794582391</v>
      </c>
      <c r="X24" s="90">
        <f t="shared" si="9"/>
        <v>141.87408491947292</v>
      </c>
      <c r="Y24" s="90">
        <f t="shared" si="10"/>
        <v>134.11042944785277</v>
      </c>
      <c r="Z24" s="55">
        <f t="shared" si="11"/>
        <v>0.12017443740208451</v>
      </c>
      <c r="AA24" s="77">
        <f t="shared" si="12"/>
        <v>135.31368542788624</v>
      </c>
      <c r="AB24" s="55">
        <f t="shared" si="13"/>
        <v>16.26124601909887</v>
      </c>
      <c r="AC24" s="79">
        <f t="shared" si="14"/>
        <v>151.57493144698512</v>
      </c>
      <c r="AD24" s="79">
        <f t="shared" si="15"/>
        <v>119.05243940878736</v>
      </c>
    </row>
    <row r="25" spans="1:30" x14ac:dyDescent="0.25">
      <c r="A25" s="82" t="s">
        <v>419</v>
      </c>
      <c r="B25" s="84">
        <v>109.2</v>
      </c>
      <c r="C25" s="84">
        <v>111.3</v>
      </c>
      <c r="D25" s="84">
        <v>75.099999999999994</v>
      </c>
      <c r="E25" s="84">
        <v>95.8</v>
      </c>
      <c r="F25" s="84">
        <v>106.2</v>
      </c>
      <c r="G25" s="84">
        <v>103</v>
      </c>
      <c r="H25" s="84">
        <v>117.9</v>
      </c>
      <c r="I25" s="84">
        <v>105.2</v>
      </c>
      <c r="J25" s="84">
        <v>112.2</v>
      </c>
      <c r="K25" s="84">
        <v>99.2</v>
      </c>
      <c r="L25" s="84">
        <v>106</v>
      </c>
      <c r="N25" s="89" t="s">
        <v>419</v>
      </c>
      <c r="O25" s="83" t="s">
        <v>84</v>
      </c>
      <c r="P25" s="90">
        <f t="shared" si="1"/>
        <v>118.53035143769968</v>
      </c>
      <c r="Q25" s="90">
        <f t="shared" si="2"/>
        <v>103.58620689655172</v>
      </c>
      <c r="R25" s="90">
        <f t="shared" si="3"/>
        <v>140.88235294117646</v>
      </c>
      <c r="S25" s="90">
        <f t="shared" si="4"/>
        <v>132.08955223880596</v>
      </c>
      <c r="T25" s="90">
        <f t="shared" si="5"/>
        <v>148.41498559077809</v>
      </c>
      <c r="U25" s="90">
        <f t="shared" si="6"/>
        <v>177.82805429864254</v>
      </c>
      <c r="V25" s="90">
        <f t="shared" si="7"/>
        <v>137.69633507853402</v>
      </c>
      <c r="W25" s="90">
        <f t="shared" si="8"/>
        <v>126.63656884875847</v>
      </c>
      <c r="X25" s="90">
        <f t="shared" si="9"/>
        <v>145.24158125915082</v>
      </c>
      <c r="Y25" s="90">
        <f t="shared" si="10"/>
        <v>130.06134969325154</v>
      </c>
      <c r="Z25" s="55">
        <f t="shared" si="11"/>
        <v>0.1376558998549024</v>
      </c>
      <c r="AA25" s="77">
        <f t="shared" si="12"/>
        <v>136.09673382833492</v>
      </c>
      <c r="AB25" s="55">
        <f t="shared" si="13"/>
        <v>18.73451836245258</v>
      </c>
      <c r="AC25" s="79">
        <f t="shared" si="14"/>
        <v>154.8312521907875</v>
      </c>
      <c r="AD25" s="79">
        <f t="shared" si="15"/>
        <v>117.36221546588234</v>
      </c>
    </row>
    <row r="27" spans="1:30" x14ac:dyDescent="0.25">
      <c r="A27" s="86" t="s">
        <v>420</v>
      </c>
      <c r="B27" s="85"/>
    </row>
    <row r="29" spans="1:30" x14ac:dyDescent="0.25">
      <c r="A29" s="86" t="s">
        <v>430</v>
      </c>
      <c r="B29" s="87">
        <v>43439.086226851854</v>
      </c>
    </row>
    <row r="30" spans="1:30" x14ac:dyDescent="0.25">
      <c r="A30" s="86" t="s">
        <v>431</v>
      </c>
      <c r="B30" s="87">
        <v>43440.646762013886</v>
      </c>
    </row>
    <row r="31" spans="1:30" x14ac:dyDescent="0.25">
      <c r="A31" s="86" t="s">
        <v>432</v>
      </c>
      <c r="B31" s="86" t="s">
        <v>433</v>
      </c>
    </row>
    <row r="33" spans="1:30" x14ac:dyDescent="0.25">
      <c r="A33" s="86" t="s">
        <v>434</v>
      </c>
      <c r="B33" s="86" t="s">
        <v>421</v>
      </c>
    </row>
    <row r="34" spans="1:30" x14ac:dyDescent="0.25">
      <c r="A34" s="86" t="s">
        <v>435</v>
      </c>
      <c r="B34" s="86" t="s">
        <v>436</v>
      </c>
    </row>
    <row r="37" spans="1:30" x14ac:dyDescent="0.25">
      <c r="A37" s="88" t="s">
        <v>395</v>
      </c>
      <c r="B37" s="88" t="s">
        <v>37</v>
      </c>
      <c r="C37" s="88" t="s">
        <v>396</v>
      </c>
      <c r="D37" s="88" t="s">
        <v>41</v>
      </c>
      <c r="E37" s="88" t="s">
        <v>46</v>
      </c>
      <c r="F37" s="88" t="s">
        <v>40</v>
      </c>
      <c r="G37" s="88" t="s">
        <v>42</v>
      </c>
      <c r="H37" s="88" t="s">
        <v>43</v>
      </c>
      <c r="I37" s="88" t="s">
        <v>44</v>
      </c>
      <c r="J37" s="88" t="s">
        <v>45</v>
      </c>
      <c r="K37" s="88" t="s">
        <v>16</v>
      </c>
      <c r="L37" s="88" t="s">
        <v>39</v>
      </c>
      <c r="N37" s="89" t="s">
        <v>395</v>
      </c>
      <c r="O37" s="89" t="s">
        <v>37</v>
      </c>
      <c r="P37" s="89" t="s">
        <v>396</v>
      </c>
      <c r="Q37" s="89" t="s">
        <v>41</v>
      </c>
      <c r="R37" s="89" t="s">
        <v>46</v>
      </c>
      <c r="S37" s="89" t="s">
        <v>40</v>
      </c>
      <c r="T37" s="89" t="s">
        <v>42</v>
      </c>
      <c r="U37" s="89" t="s">
        <v>43</v>
      </c>
      <c r="V37" s="89" t="s">
        <v>44</v>
      </c>
      <c r="W37" s="89" t="s">
        <v>45</v>
      </c>
      <c r="X37" s="89" t="s">
        <v>16</v>
      </c>
      <c r="Y37" s="89" t="s">
        <v>39</v>
      </c>
      <c r="Z37" s="80" t="s">
        <v>33</v>
      </c>
      <c r="AA37" s="76" t="s">
        <v>423</v>
      </c>
      <c r="AB37" s="76" t="s">
        <v>32</v>
      </c>
      <c r="AC37" s="76" t="s">
        <v>426</v>
      </c>
      <c r="AD37" s="76" t="s">
        <v>427</v>
      </c>
    </row>
    <row r="38" spans="1:30" x14ac:dyDescent="0.25">
      <c r="A38" s="89" t="s">
        <v>397</v>
      </c>
      <c r="B38" s="90">
        <v>80.400000000000006</v>
      </c>
      <c r="C38" s="90">
        <v>94</v>
      </c>
      <c r="D38" s="90">
        <v>72.400000000000006</v>
      </c>
      <c r="E38" s="90">
        <v>67</v>
      </c>
      <c r="F38" s="90">
        <v>79.5</v>
      </c>
      <c r="G38" s="90">
        <v>69.099999999999994</v>
      </c>
      <c r="H38" s="90">
        <v>66.099999999999994</v>
      </c>
      <c r="I38" s="90">
        <v>77.3</v>
      </c>
      <c r="J38" s="90">
        <v>87.3</v>
      </c>
      <c r="K38" s="90">
        <v>67.900000000000006</v>
      </c>
      <c r="L38" s="90">
        <v>79.7</v>
      </c>
      <c r="N38" s="89" t="s">
        <v>397</v>
      </c>
      <c r="O38" s="90">
        <f>B38/B$38*100</f>
        <v>100</v>
      </c>
      <c r="P38" s="90">
        <f t="shared" ref="P38:Y38" si="16">C38/C$38*100</f>
        <v>100</v>
      </c>
      <c r="Q38" s="90">
        <f t="shared" si="16"/>
        <v>100</v>
      </c>
      <c r="R38" s="90">
        <f t="shared" si="16"/>
        <v>100</v>
      </c>
      <c r="S38" s="90">
        <f t="shared" si="16"/>
        <v>100</v>
      </c>
      <c r="T38" s="90">
        <f t="shared" si="16"/>
        <v>100</v>
      </c>
      <c r="U38" s="90">
        <f t="shared" si="16"/>
        <v>100</v>
      </c>
      <c r="V38" s="90">
        <f t="shared" si="16"/>
        <v>100</v>
      </c>
      <c r="W38" s="90">
        <f t="shared" si="16"/>
        <v>100</v>
      </c>
      <c r="X38" s="90">
        <f t="shared" si="16"/>
        <v>100</v>
      </c>
      <c r="Y38" s="90">
        <f t="shared" si="16"/>
        <v>100</v>
      </c>
      <c r="Z38" s="55">
        <f>AB38/ABS(AA38)</f>
        <v>0</v>
      </c>
      <c r="AA38" s="77">
        <f>AVERAGE(O38:Y38)</f>
        <v>100</v>
      </c>
      <c r="AB38" s="55">
        <f>_xlfn.STDEV.P(O38:Y38)</f>
        <v>0</v>
      </c>
      <c r="AC38" s="79">
        <f>AA38+AB38</f>
        <v>100</v>
      </c>
      <c r="AD38" s="79">
        <f>AA38-AB38</f>
        <v>100</v>
      </c>
    </row>
    <row r="39" spans="1:30" x14ac:dyDescent="0.25">
      <c r="A39" s="89" t="s">
        <v>398</v>
      </c>
      <c r="B39" s="90">
        <v>80.900000000000006</v>
      </c>
      <c r="C39" s="90">
        <v>94.3</v>
      </c>
      <c r="D39" s="90">
        <v>72.599999999999994</v>
      </c>
      <c r="E39" s="90">
        <v>69.099999999999994</v>
      </c>
      <c r="F39" s="90">
        <v>80.3</v>
      </c>
      <c r="G39" s="90">
        <v>72.900000000000006</v>
      </c>
      <c r="H39" s="90">
        <v>68.7</v>
      </c>
      <c r="I39" s="90">
        <v>77.400000000000006</v>
      </c>
      <c r="J39" s="90">
        <v>86.8</v>
      </c>
      <c r="K39" s="90">
        <v>70.8</v>
      </c>
      <c r="L39" s="90">
        <v>80</v>
      </c>
      <c r="N39" s="89" t="s">
        <v>398</v>
      </c>
      <c r="O39" s="90">
        <f t="shared" ref="O39:O60" si="17">B39/B$38*100</f>
        <v>100.62189054726369</v>
      </c>
      <c r="P39" s="90">
        <f t="shared" ref="P39:P60" si="18">C39/C$38*100</f>
        <v>100.31914893617019</v>
      </c>
      <c r="Q39" s="90">
        <f t="shared" ref="Q39:Q60" si="19">D39/D$38*100</f>
        <v>100.27624309392264</v>
      </c>
      <c r="R39" s="90">
        <f t="shared" ref="R39:R60" si="20">E39/E$38*100</f>
        <v>103.13432835820895</v>
      </c>
      <c r="S39" s="90">
        <f t="shared" ref="S39:S60" si="21">F39/F$38*100</f>
        <v>101.00628930817609</v>
      </c>
      <c r="T39" s="90">
        <f t="shared" ref="T39:T60" si="22">G39/G$38*100</f>
        <v>105.49927641099856</v>
      </c>
      <c r="U39" s="90">
        <f t="shared" ref="U39:U60" si="23">H39/H$38*100</f>
        <v>103.93343419062029</v>
      </c>
      <c r="V39" s="90">
        <f t="shared" ref="V39:V60" si="24">I39/I$38*100</f>
        <v>100.12936610608021</v>
      </c>
      <c r="W39" s="90">
        <f t="shared" ref="W39:W60" si="25">J39/J$38*100</f>
        <v>99.427262313860254</v>
      </c>
      <c r="X39" s="90">
        <f t="shared" ref="X39:X60" si="26">K39/K$38*100</f>
        <v>104.27098674521353</v>
      </c>
      <c r="Y39" s="90">
        <f t="shared" ref="Y39:Y60" si="27">L39/L$38*100</f>
        <v>100.37641154328732</v>
      </c>
      <c r="Z39" s="55">
        <f t="shared" ref="Z39:Z60" si="28">AB39/ABS(AA39)</f>
        <v>1.9445659694547354E-2</v>
      </c>
      <c r="AA39" s="77">
        <f t="shared" ref="AA39:AA60" si="29">AVERAGE(O39:Y39)</f>
        <v>101.72678523216382</v>
      </c>
      <c r="AB39" s="55">
        <f t="shared" ref="AB39:AB60" si="30">_xlfn.STDEV.P(O39:Y39)</f>
        <v>1.978144447444963</v>
      </c>
      <c r="AC39" s="79">
        <f t="shared" ref="AC39:AC60" si="31">AA39+AB39</f>
        <v>103.70492967960878</v>
      </c>
      <c r="AD39" s="79">
        <f t="shared" ref="AD39:AD60" si="32">AA39-AB39</f>
        <v>99.748640784718859</v>
      </c>
    </row>
    <row r="40" spans="1:30" x14ac:dyDescent="0.25">
      <c r="A40" s="89" t="s">
        <v>399</v>
      </c>
      <c r="B40" s="90">
        <v>80.900000000000006</v>
      </c>
      <c r="C40" s="90">
        <v>93.1</v>
      </c>
      <c r="D40" s="90">
        <v>72.900000000000006</v>
      </c>
      <c r="E40" s="90">
        <v>70.7</v>
      </c>
      <c r="F40" s="90">
        <v>80.2</v>
      </c>
      <c r="G40" s="90">
        <v>74.900000000000006</v>
      </c>
      <c r="H40" s="90">
        <v>68.5</v>
      </c>
      <c r="I40" s="90">
        <v>78.099999999999994</v>
      </c>
      <c r="J40" s="90">
        <v>86.4</v>
      </c>
      <c r="K40" s="90">
        <v>73.599999999999994</v>
      </c>
      <c r="L40" s="90">
        <v>79.2</v>
      </c>
      <c r="N40" s="89" t="s">
        <v>399</v>
      </c>
      <c r="O40" s="90">
        <f t="shared" si="17"/>
        <v>100.62189054726369</v>
      </c>
      <c r="P40" s="90">
        <f t="shared" si="18"/>
        <v>99.042553191489361</v>
      </c>
      <c r="Q40" s="90">
        <f t="shared" si="19"/>
        <v>100.69060773480662</v>
      </c>
      <c r="R40" s="90">
        <f t="shared" si="20"/>
        <v>105.52238805970148</v>
      </c>
      <c r="S40" s="90">
        <f t="shared" si="21"/>
        <v>100.88050314465409</v>
      </c>
      <c r="T40" s="90">
        <f t="shared" si="22"/>
        <v>108.39363241678728</v>
      </c>
      <c r="U40" s="90">
        <f t="shared" si="23"/>
        <v>103.63086232980334</v>
      </c>
      <c r="V40" s="90">
        <f t="shared" si="24"/>
        <v>101.03492884864164</v>
      </c>
      <c r="W40" s="90">
        <f t="shared" si="25"/>
        <v>98.969072164948471</v>
      </c>
      <c r="X40" s="90">
        <f t="shared" si="26"/>
        <v>108.39469808541973</v>
      </c>
      <c r="Y40" s="90">
        <f t="shared" si="27"/>
        <v>99.37264742785446</v>
      </c>
      <c r="Z40" s="55">
        <f t="shared" si="28"/>
        <v>3.2992586987639592E-2</v>
      </c>
      <c r="AA40" s="77">
        <f t="shared" si="29"/>
        <v>102.41398035921547</v>
      </c>
      <c r="AB40" s="55">
        <f t="shared" si="30"/>
        <v>3.3789021557518288</v>
      </c>
      <c r="AC40" s="79">
        <f t="shared" si="31"/>
        <v>105.7928825149673</v>
      </c>
      <c r="AD40" s="79">
        <f t="shared" si="32"/>
        <v>99.035078203463641</v>
      </c>
    </row>
    <row r="41" spans="1:30" x14ac:dyDescent="0.25">
      <c r="A41" s="89" t="s">
        <v>400</v>
      </c>
      <c r="B41" s="90">
        <v>81.8</v>
      </c>
      <c r="C41" s="90">
        <v>93.3</v>
      </c>
      <c r="D41" s="90">
        <v>77.3</v>
      </c>
      <c r="E41" s="90">
        <v>72</v>
      </c>
      <c r="F41" s="90">
        <v>80</v>
      </c>
      <c r="G41" s="90">
        <v>73.599999999999994</v>
      </c>
      <c r="H41" s="90">
        <v>68.2</v>
      </c>
      <c r="I41" s="90">
        <v>79.099999999999994</v>
      </c>
      <c r="J41" s="90">
        <v>86.5</v>
      </c>
      <c r="K41" s="90">
        <v>76.400000000000006</v>
      </c>
      <c r="L41" s="90">
        <v>80.099999999999994</v>
      </c>
      <c r="N41" s="89" t="s">
        <v>400</v>
      </c>
      <c r="O41" s="90">
        <f t="shared" si="17"/>
        <v>101.74129353233829</v>
      </c>
      <c r="P41" s="90">
        <f t="shared" si="18"/>
        <v>99.255319148936167</v>
      </c>
      <c r="Q41" s="90">
        <f t="shared" si="19"/>
        <v>106.76795580110496</v>
      </c>
      <c r="R41" s="90">
        <f t="shared" si="20"/>
        <v>107.46268656716418</v>
      </c>
      <c r="S41" s="90">
        <f t="shared" si="21"/>
        <v>100.62893081761007</v>
      </c>
      <c r="T41" s="90">
        <f t="shared" si="22"/>
        <v>106.5123010130246</v>
      </c>
      <c r="U41" s="90">
        <f t="shared" si="23"/>
        <v>103.17700453857792</v>
      </c>
      <c r="V41" s="90">
        <f t="shared" si="24"/>
        <v>102.32858990944371</v>
      </c>
      <c r="W41" s="90">
        <f t="shared" si="25"/>
        <v>99.083619702176406</v>
      </c>
      <c r="X41" s="90">
        <f t="shared" si="26"/>
        <v>112.51840942562592</v>
      </c>
      <c r="Y41" s="90">
        <f t="shared" si="27"/>
        <v>100.50188205771641</v>
      </c>
      <c r="Z41" s="55">
        <f t="shared" si="28"/>
        <v>3.8587646639740875E-2</v>
      </c>
      <c r="AA41" s="77">
        <f t="shared" si="29"/>
        <v>103.6343629557926</v>
      </c>
      <c r="AB41" s="55">
        <f t="shared" si="30"/>
        <v>3.9990061774727765</v>
      </c>
      <c r="AC41" s="79">
        <f t="shared" si="31"/>
        <v>107.63336913326538</v>
      </c>
      <c r="AD41" s="79">
        <f t="shared" si="32"/>
        <v>99.635356778319817</v>
      </c>
    </row>
    <row r="42" spans="1:30" x14ac:dyDescent="0.25">
      <c r="A42" s="89" t="s">
        <v>401</v>
      </c>
      <c r="B42" s="90">
        <v>82.9</v>
      </c>
      <c r="C42" s="90">
        <v>94</v>
      </c>
      <c r="D42" s="90">
        <v>78.2</v>
      </c>
      <c r="E42" s="90">
        <v>73.5</v>
      </c>
      <c r="F42" s="90">
        <v>80.7</v>
      </c>
      <c r="G42" s="90">
        <v>74.900000000000006</v>
      </c>
      <c r="H42" s="90">
        <v>68.900000000000006</v>
      </c>
      <c r="I42" s="90">
        <v>80.5</v>
      </c>
      <c r="J42" s="90">
        <v>86.4</v>
      </c>
      <c r="K42" s="90">
        <v>78.5</v>
      </c>
      <c r="L42" s="90">
        <v>81.3</v>
      </c>
      <c r="N42" s="89" t="s">
        <v>401</v>
      </c>
      <c r="O42" s="90">
        <f t="shared" si="17"/>
        <v>103.10945273631842</v>
      </c>
      <c r="P42" s="90">
        <f t="shared" si="18"/>
        <v>100</v>
      </c>
      <c r="Q42" s="90">
        <f t="shared" si="19"/>
        <v>108.0110497237569</v>
      </c>
      <c r="R42" s="90">
        <f t="shared" si="20"/>
        <v>109.70149253731343</v>
      </c>
      <c r="S42" s="90">
        <f t="shared" si="21"/>
        <v>101.50943396226415</v>
      </c>
      <c r="T42" s="90">
        <f t="shared" si="22"/>
        <v>108.39363241678728</v>
      </c>
      <c r="U42" s="90">
        <f t="shared" si="23"/>
        <v>104.23600605143723</v>
      </c>
      <c r="V42" s="90">
        <f t="shared" si="24"/>
        <v>104.13971539456664</v>
      </c>
      <c r="W42" s="90">
        <f t="shared" si="25"/>
        <v>98.969072164948471</v>
      </c>
      <c r="X42" s="90">
        <f t="shared" si="26"/>
        <v>115.61119293078055</v>
      </c>
      <c r="Y42" s="90">
        <f t="shared" si="27"/>
        <v>102.00752823086574</v>
      </c>
      <c r="Z42" s="55">
        <f t="shared" si="28"/>
        <v>4.4703970677454623E-2</v>
      </c>
      <c r="AA42" s="77">
        <f t="shared" si="29"/>
        <v>105.06259783173081</v>
      </c>
      <c r="AB42" s="55">
        <f t="shared" si="30"/>
        <v>4.6967152927669016</v>
      </c>
      <c r="AC42" s="79">
        <f t="shared" si="31"/>
        <v>109.75931312449771</v>
      </c>
      <c r="AD42" s="79">
        <f t="shared" si="32"/>
        <v>100.36588253896392</v>
      </c>
    </row>
    <row r="43" spans="1:30" x14ac:dyDescent="0.25">
      <c r="A43" s="89" t="s">
        <v>402</v>
      </c>
      <c r="B43" s="90">
        <v>83.2</v>
      </c>
      <c r="C43" s="90">
        <v>94.6</v>
      </c>
      <c r="D43" s="90">
        <v>80.5</v>
      </c>
      <c r="E43" s="90">
        <v>75.3</v>
      </c>
      <c r="F43" s="90">
        <v>81.599999999999994</v>
      </c>
      <c r="G43" s="90">
        <v>75.2</v>
      </c>
      <c r="H43" s="90">
        <v>70.7</v>
      </c>
      <c r="I43" s="90">
        <v>82.9</v>
      </c>
      <c r="J43" s="90">
        <v>86.3</v>
      </c>
      <c r="K43" s="90">
        <v>81.900000000000006</v>
      </c>
      <c r="L43" s="90">
        <v>81.7</v>
      </c>
      <c r="N43" s="89" t="s">
        <v>402</v>
      </c>
      <c r="O43" s="90">
        <f t="shared" si="17"/>
        <v>103.48258706467661</v>
      </c>
      <c r="P43" s="90">
        <f t="shared" si="18"/>
        <v>100.63829787234042</v>
      </c>
      <c r="Q43" s="90">
        <f t="shared" si="19"/>
        <v>111.18784530386741</v>
      </c>
      <c r="R43" s="90">
        <f t="shared" si="20"/>
        <v>112.38805970149252</v>
      </c>
      <c r="S43" s="90">
        <f t="shared" si="21"/>
        <v>102.64150943396227</v>
      </c>
      <c r="T43" s="90">
        <f t="shared" si="22"/>
        <v>108.82778581765558</v>
      </c>
      <c r="U43" s="90">
        <f t="shared" si="23"/>
        <v>106.95915279878973</v>
      </c>
      <c r="V43" s="90">
        <f t="shared" si="24"/>
        <v>107.2445019404916</v>
      </c>
      <c r="W43" s="90">
        <f t="shared" si="25"/>
        <v>98.854524627720508</v>
      </c>
      <c r="X43" s="90">
        <f t="shared" si="26"/>
        <v>120.61855670103093</v>
      </c>
      <c r="Y43" s="90">
        <f t="shared" si="27"/>
        <v>102.50941028858219</v>
      </c>
      <c r="Z43" s="55">
        <f t="shared" si="28"/>
        <v>5.5978961948336507E-2</v>
      </c>
      <c r="AA43" s="77">
        <f t="shared" si="29"/>
        <v>106.85020286823725</v>
      </c>
      <c r="AB43" s="55">
        <f t="shared" si="30"/>
        <v>5.9813634405330891</v>
      </c>
      <c r="AC43" s="79">
        <f t="shared" si="31"/>
        <v>112.83156630877033</v>
      </c>
      <c r="AD43" s="79">
        <f t="shared" si="32"/>
        <v>100.86883942770416</v>
      </c>
    </row>
    <row r="44" spans="1:30" x14ac:dyDescent="0.25">
      <c r="A44" s="89" t="s">
        <v>403</v>
      </c>
      <c r="B44" s="90">
        <v>86.7</v>
      </c>
      <c r="C44" s="90">
        <v>94.5</v>
      </c>
      <c r="D44" s="90">
        <v>85.1</v>
      </c>
      <c r="E44" s="90">
        <v>77.7</v>
      </c>
      <c r="F44" s="90">
        <v>83.4</v>
      </c>
      <c r="G44" s="90">
        <v>77.7</v>
      </c>
      <c r="H44" s="90">
        <v>75.3</v>
      </c>
      <c r="I44" s="90">
        <v>85</v>
      </c>
      <c r="J44" s="90">
        <v>87.1</v>
      </c>
      <c r="K44" s="90">
        <v>85.2</v>
      </c>
      <c r="L44" s="90">
        <v>83.7</v>
      </c>
      <c r="N44" s="89" t="s">
        <v>403</v>
      </c>
      <c r="O44" s="90">
        <f t="shared" si="17"/>
        <v>107.83582089552239</v>
      </c>
      <c r="P44" s="90">
        <f t="shared" si="18"/>
        <v>100.53191489361701</v>
      </c>
      <c r="Q44" s="90">
        <f t="shared" si="19"/>
        <v>117.54143646408839</v>
      </c>
      <c r="R44" s="90">
        <f t="shared" si="20"/>
        <v>115.97014925373135</v>
      </c>
      <c r="S44" s="90">
        <f t="shared" si="21"/>
        <v>104.90566037735849</v>
      </c>
      <c r="T44" s="90">
        <f t="shared" si="22"/>
        <v>112.44573082489147</v>
      </c>
      <c r="U44" s="90">
        <f t="shared" si="23"/>
        <v>113.91830559757943</v>
      </c>
      <c r="V44" s="90">
        <f t="shared" si="24"/>
        <v>109.96119016817593</v>
      </c>
      <c r="W44" s="90">
        <f t="shared" si="25"/>
        <v>99.770904925544102</v>
      </c>
      <c r="X44" s="90">
        <f t="shared" si="26"/>
        <v>125.47864506627393</v>
      </c>
      <c r="Y44" s="90">
        <f t="shared" si="27"/>
        <v>105.01882057716436</v>
      </c>
      <c r="Z44" s="55">
        <f t="shared" si="28"/>
        <v>6.707260446135406E-2</v>
      </c>
      <c r="AA44" s="77">
        <f t="shared" si="29"/>
        <v>110.30714354944972</v>
      </c>
      <c r="AB44" s="55">
        <f t="shared" si="30"/>
        <v>7.398587408554044</v>
      </c>
      <c r="AC44" s="79">
        <f t="shared" si="31"/>
        <v>117.70573095800377</v>
      </c>
      <c r="AD44" s="79">
        <f t="shared" si="32"/>
        <v>102.90855614089567</v>
      </c>
    </row>
    <row r="45" spans="1:30" x14ac:dyDescent="0.25">
      <c r="A45" s="89" t="s">
        <v>404</v>
      </c>
      <c r="B45" s="90">
        <v>88.4</v>
      </c>
      <c r="C45" s="90">
        <v>95.3</v>
      </c>
      <c r="D45" s="90">
        <v>85.8</v>
      </c>
      <c r="E45" s="90">
        <v>80.2</v>
      </c>
      <c r="F45" s="90">
        <v>85.8</v>
      </c>
      <c r="G45" s="90">
        <v>80.7</v>
      </c>
      <c r="H45" s="90">
        <v>77.5</v>
      </c>
      <c r="I45" s="90">
        <v>89.1</v>
      </c>
      <c r="J45" s="90">
        <v>87.4</v>
      </c>
      <c r="K45" s="90">
        <v>87.9</v>
      </c>
      <c r="L45" s="90">
        <v>84.7</v>
      </c>
      <c r="N45" s="89" t="s">
        <v>404</v>
      </c>
      <c r="O45" s="90">
        <f t="shared" si="17"/>
        <v>109.95024875621891</v>
      </c>
      <c r="P45" s="90">
        <f t="shared" si="18"/>
        <v>101.38297872340425</v>
      </c>
      <c r="Q45" s="90">
        <f t="shared" si="19"/>
        <v>118.50828729281766</v>
      </c>
      <c r="R45" s="90">
        <f t="shared" si="20"/>
        <v>119.70149253731344</v>
      </c>
      <c r="S45" s="90">
        <f t="shared" si="21"/>
        <v>107.9245283018868</v>
      </c>
      <c r="T45" s="90">
        <f t="shared" si="22"/>
        <v>116.78726483357454</v>
      </c>
      <c r="U45" s="90">
        <f t="shared" si="23"/>
        <v>117.24659606656583</v>
      </c>
      <c r="V45" s="90">
        <f t="shared" si="24"/>
        <v>115.26520051746442</v>
      </c>
      <c r="W45" s="90">
        <f t="shared" si="25"/>
        <v>100.11454753722795</v>
      </c>
      <c r="X45" s="90">
        <f t="shared" si="26"/>
        <v>129.45508100147276</v>
      </c>
      <c r="Y45" s="90">
        <f t="shared" si="27"/>
        <v>106.27352572145546</v>
      </c>
      <c r="Z45" s="55">
        <f t="shared" si="28"/>
        <v>7.3814036578122577E-2</v>
      </c>
      <c r="AA45" s="77">
        <f t="shared" si="29"/>
        <v>112.9645228444911</v>
      </c>
      <c r="AB45" s="55">
        <f t="shared" si="30"/>
        <v>8.3383674212734302</v>
      </c>
      <c r="AC45" s="79">
        <f t="shared" si="31"/>
        <v>121.30289026576453</v>
      </c>
      <c r="AD45" s="79">
        <f t="shared" si="32"/>
        <v>104.62615542321767</v>
      </c>
    </row>
    <row r="46" spans="1:30" x14ac:dyDescent="0.25">
      <c r="A46" s="89" t="s">
        <v>405</v>
      </c>
      <c r="B46" s="90">
        <v>89.3</v>
      </c>
      <c r="C46" s="90">
        <v>96.4</v>
      </c>
      <c r="D46" s="90">
        <v>90.4</v>
      </c>
      <c r="E46" s="90">
        <v>82.6</v>
      </c>
      <c r="F46" s="90">
        <v>87.6</v>
      </c>
      <c r="G46" s="90">
        <v>84.2</v>
      </c>
      <c r="H46" s="90">
        <v>78.7</v>
      </c>
      <c r="I46" s="90">
        <v>91.2</v>
      </c>
      <c r="J46" s="90">
        <v>88.7</v>
      </c>
      <c r="K46" s="90">
        <v>91.1</v>
      </c>
      <c r="L46" s="90">
        <v>84.9</v>
      </c>
      <c r="N46" s="89" t="s">
        <v>405</v>
      </c>
      <c r="O46" s="90">
        <f t="shared" si="17"/>
        <v>111.06965174129353</v>
      </c>
      <c r="P46" s="90">
        <f t="shared" si="18"/>
        <v>102.55319148936171</v>
      </c>
      <c r="Q46" s="90">
        <f t="shared" si="19"/>
        <v>124.86187845303867</v>
      </c>
      <c r="R46" s="90">
        <f t="shared" si="20"/>
        <v>123.28358208955224</v>
      </c>
      <c r="S46" s="90">
        <f t="shared" si="21"/>
        <v>110.18867924528301</v>
      </c>
      <c r="T46" s="90">
        <f t="shared" si="22"/>
        <v>121.85238784370478</v>
      </c>
      <c r="U46" s="90">
        <f t="shared" si="23"/>
        <v>119.06202723146748</v>
      </c>
      <c r="V46" s="90">
        <f t="shared" si="24"/>
        <v>117.98188874514879</v>
      </c>
      <c r="W46" s="90">
        <f t="shared" si="25"/>
        <v>101.60366552119132</v>
      </c>
      <c r="X46" s="90">
        <f t="shared" si="26"/>
        <v>134.16789396170839</v>
      </c>
      <c r="Y46" s="90">
        <f t="shared" si="27"/>
        <v>106.52446675031368</v>
      </c>
      <c r="Z46" s="55">
        <f t="shared" si="28"/>
        <v>8.4188370085142628E-2</v>
      </c>
      <c r="AA46" s="77">
        <f t="shared" si="29"/>
        <v>115.74084664291486</v>
      </c>
      <c r="AB46" s="55">
        <f t="shared" si="30"/>
        <v>9.7440332311414544</v>
      </c>
      <c r="AC46" s="79">
        <f t="shared" si="31"/>
        <v>125.48487987405632</v>
      </c>
      <c r="AD46" s="79">
        <f t="shared" si="32"/>
        <v>105.9968134117734</v>
      </c>
    </row>
    <row r="47" spans="1:30" x14ac:dyDescent="0.25">
      <c r="A47" s="89" t="s">
        <v>406</v>
      </c>
      <c r="B47" s="90">
        <v>88.6</v>
      </c>
      <c r="C47" s="90">
        <v>95.8</v>
      </c>
      <c r="D47" s="90">
        <v>92.2</v>
      </c>
      <c r="E47" s="90">
        <v>85</v>
      </c>
      <c r="F47" s="90">
        <v>88.2</v>
      </c>
      <c r="G47" s="90">
        <v>86.2</v>
      </c>
      <c r="H47" s="90">
        <v>80.8</v>
      </c>
      <c r="I47" s="90">
        <v>91.2</v>
      </c>
      <c r="J47" s="90">
        <v>88.6</v>
      </c>
      <c r="K47" s="90">
        <v>91.3</v>
      </c>
      <c r="L47" s="90">
        <v>85.1</v>
      </c>
      <c r="N47" s="89" t="s">
        <v>406</v>
      </c>
      <c r="O47" s="90">
        <f t="shared" si="17"/>
        <v>110.19900497512435</v>
      </c>
      <c r="P47" s="90">
        <f t="shared" si="18"/>
        <v>101.91489361702126</v>
      </c>
      <c r="Q47" s="90">
        <f t="shared" si="19"/>
        <v>127.34806629834254</v>
      </c>
      <c r="R47" s="90">
        <f t="shared" si="20"/>
        <v>126.86567164179105</v>
      </c>
      <c r="S47" s="90">
        <f t="shared" si="21"/>
        <v>110.94339622641509</v>
      </c>
      <c r="T47" s="90">
        <f t="shared" si="22"/>
        <v>124.7467438494935</v>
      </c>
      <c r="U47" s="90">
        <f t="shared" si="23"/>
        <v>122.23903177004539</v>
      </c>
      <c r="V47" s="90">
        <f t="shared" si="24"/>
        <v>117.98188874514879</v>
      </c>
      <c r="W47" s="90">
        <f t="shared" si="25"/>
        <v>101.48911798396334</v>
      </c>
      <c r="X47" s="90">
        <f t="shared" si="26"/>
        <v>134.46244477172311</v>
      </c>
      <c r="Y47" s="90">
        <f t="shared" si="27"/>
        <v>106.7754077791719</v>
      </c>
      <c r="Z47" s="55">
        <f t="shared" si="28"/>
        <v>9.136599621933203E-2</v>
      </c>
      <c r="AA47" s="77">
        <f t="shared" si="29"/>
        <v>116.81506069620367</v>
      </c>
      <c r="AB47" s="55">
        <f t="shared" si="30"/>
        <v>10.672924393930387</v>
      </c>
      <c r="AC47" s="79">
        <f t="shared" si="31"/>
        <v>127.48798509013406</v>
      </c>
      <c r="AD47" s="79">
        <f t="shared" si="32"/>
        <v>106.14213630227329</v>
      </c>
    </row>
    <row r="48" spans="1:30" x14ac:dyDescent="0.25">
      <c r="A48" s="89" t="s">
        <v>407</v>
      </c>
      <c r="B48" s="90">
        <v>89.6</v>
      </c>
      <c r="C48" s="90">
        <v>95.3</v>
      </c>
      <c r="D48" s="90">
        <v>96.4</v>
      </c>
      <c r="E48" s="90">
        <v>88</v>
      </c>
      <c r="F48" s="90">
        <v>90.1</v>
      </c>
      <c r="G48" s="90">
        <v>88.1</v>
      </c>
      <c r="H48" s="90">
        <v>83.5</v>
      </c>
      <c r="I48" s="90">
        <v>90.9</v>
      </c>
      <c r="J48" s="90">
        <v>89.5</v>
      </c>
      <c r="K48" s="90">
        <v>94.4</v>
      </c>
      <c r="L48" s="90">
        <v>87</v>
      </c>
      <c r="N48" s="89" t="s">
        <v>407</v>
      </c>
      <c r="O48" s="90">
        <f t="shared" si="17"/>
        <v>111.44278606965172</v>
      </c>
      <c r="P48" s="90">
        <f t="shared" si="18"/>
        <v>101.38297872340425</v>
      </c>
      <c r="Q48" s="90">
        <f t="shared" si="19"/>
        <v>133.14917127071823</v>
      </c>
      <c r="R48" s="90">
        <f t="shared" si="20"/>
        <v>131.34328358208955</v>
      </c>
      <c r="S48" s="90">
        <f t="shared" si="21"/>
        <v>113.33333333333333</v>
      </c>
      <c r="T48" s="90">
        <f t="shared" si="22"/>
        <v>127.49638205499276</v>
      </c>
      <c r="U48" s="90">
        <f t="shared" si="23"/>
        <v>126.32375189107414</v>
      </c>
      <c r="V48" s="90">
        <f t="shared" si="24"/>
        <v>117.59379042690816</v>
      </c>
      <c r="W48" s="90">
        <f t="shared" si="25"/>
        <v>102.52004581901491</v>
      </c>
      <c r="X48" s="90">
        <f t="shared" si="26"/>
        <v>139.02798232695139</v>
      </c>
      <c r="Y48" s="90">
        <f t="shared" si="27"/>
        <v>109.15934755332498</v>
      </c>
      <c r="Z48" s="55">
        <f t="shared" si="28"/>
        <v>0.10256778310234616</v>
      </c>
      <c r="AA48" s="77">
        <f t="shared" si="29"/>
        <v>119.34298664104213</v>
      </c>
      <c r="AB48" s="55">
        <f t="shared" si="30"/>
        <v>12.240745568584604</v>
      </c>
      <c r="AC48" s="79">
        <f t="shared" si="31"/>
        <v>131.58373220962673</v>
      </c>
      <c r="AD48" s="79">
        <f t="shared" si="32"/>
        <v>107.10224107245753</v>
      </c>
    </row>
    <row r="49" spans="1:30" x14ac:dyDescent="0.25">
      <c r="A49" s="89" t="s">
        <v>408</v>
      </c>
      <c r="B49" s="90">
        <v>91.6</v>
      </c>
      <c r="C49" s="90">
        <v>93.6</v>
      </c>
      <c r="D49" s="90">
        <v>100.2</v>
      </c>
      <c r="E49" s="90">
        <v>90.9</v>
      </c>
      <c r="F49" s="90">
        <v>91.7</v>
      </c>
      <c r="G49" s="90">
        <v>90.1</v>
      </c>
      <c r="H49" s="90">
        <v>85.9</v>
      </c>
      <c r="I49" s="90">
        <v>91</v>
      </c>
      <c r="J49" s="90">
        <v>90.8</v>
      </c>
      <c r="K49" s="90">
        <v>95</v>
      </c>
      <c r="L49" s="90">
        <v>88.1</v>
      </c>
      <c r="N49" s="89" t="s">
        <v>408</v>
      </c>
      <c r="O49" s="90">
        <f t="shared" si="17"/>
        <v>113.93034825870645</v>
      </c>
      <c r="P49" s="90">
        <f t="shared" si="18"/>
        <v>99.574468085106389</v>
      </c>
      <c r="Q49" s="90">
        <f t="shared" si="19"/>
        <v>138.39779005524861</v>
      </c>
      <c r="R49" s="90">
        <f t="shared" si="20"/>
        <v>135.67164179104478</v>
      </c>
      <c r="S49" s="90">
        <f t="shared" si="21"/>
        <v>115.34591194968553</v>
      </c>
      <c r="T49" s="90">
        <f t="shared" si="22"/>
        <v>130.39073806078147</v>
      </c>
      <c r="U49" s="90">
        <f t="shared" si="23"/>
        <v>129.95461422087749</v>
      </c>
      <c r="V49" s="90">
        <f t="shared" si="24"/>
        <v>117.72315653298837</v>
      </c>
      <c r="W49" s="90">
        <f t="shared" si="25"/>
        <v>104.00916380297825</v>
      </c>
      <c r="X49" s="90">
        <f t="shared" si="26"/>
        <v>139.91163475699557</v>
      </c>
      <c r="Y49" s="90">
        <f t="shared" si="27"/>
        <v>110.53952321204517</v>
      </c>
      <c r="Z49" s="55">
        <f t="shared" si="28"/>
        <v>0.1108447114049045</v>
      </c>
      <c r="AA49" s="77">
        <f t="shared" si="29"/>
        <v>121.40445370240528</v>
      </c>
      <c r="AB49" s="55">
        <f t="shared" si="30"/>
        <v>13.457041633913203</v>
      </c>
      <c r="AC49" s="79">
        <f t="shared" si="31"/>
        <v>134.86149533631848</v>
      </c>
      <c r="AD49" s="79">
        <f t="shared" si="32"/>
        <v>107.94741206849207</v>
      </c>
    </row>
    <row r="50" spans="1:30" x14ac:dyDescent="0.25">
      <c r="A50" s="89" t="s">
        <v>409</v>
      </c>
      <c r="B50" s="90">
        <v>93.2</v>
      </c>
      <c r="C50" s="90">
        <v>93</v>
      </c>
      <c r="D50" s="90">
        <v>105.1</v>
      </c>
      <c r="E50" s="90">
        <v>94.6</v>
      </c>
      <c r="F50" s="90">
        <v>93.1</v>
      </c>
      <c r="G50" s="90">
        <v>91.8</v>
      </c>
      <c r="H50" s="90">
        <v>86.2</v>
      </c>
      <c r="I50" s="90">
        <v>92.9</v>
      </c>
      <c r="J50" s="90">
        <v>91.7</v>
      </c>
      <c r="K50" s="90">
        <v>95.9</v>
      </c>
      <c r="L50" s="90">
        <v>88.3</v>
      </c>
      <c r="N50" s="89" t="s">
        <v>409</v>
      </c>
      <c r="O50" s="90">
        <f t="shared" si="17"/>
        <v>115.92039800995025</v>
      </c>
      <c r="P50" s="90">
        <f t="shared" si="18"/>
        <v>98.936170212765958</v>
      </c>
      <c r="Q50" s="90">
        <f t="shared" si="19"/>
        <v>145.16574585635357</v>
      </c>
      <c r="R50" s="90">
        <f t="shared" si="20"/>
        <v>141.19402985074626</v>
      </c>
      <c r="S50" s="90">
        <f t="shared" si="21"/>
        <v>117.1069182389937</v>
      </c>
      <c r="T50" s="90">
        <f t="shared" si="22"/>
        <v>132.8509406657019</v>
      </c>
      <c r="U50" s="90">
        <f t="shared" si="23"/>
        <v>130.40847201210289</v>
      </c>
      <c r="V50" s="90">
        <f t="shared" si="24"/>
        <v>120.18111254851229</v>
      </c>
      <c r="W50" s="90">
        <f t="shared" si="25"/>
        <v>105.04009163802979</v>
      </c>
      <c r="X50" s="90">
        <f t="shared" si="26"/>
        <v>141.23711340206185</v>
      </c>
      <c r="Y50" s="90">
        <f t="shared" si="27"/>
        <v>110.79046424090338</v>
      </c>
      <c r="Z50" s="55">
        <f t="shared" si="28"/>
        <v>0.12074557338061695</v>
      </c>
      <c r="AA50" s="77">
        <f t="shared" si="29"/>
        <v>123.530132425102</v>
      </c>
      <c r="AB50" s="55">
        <f t="shared" si="30"/>
        <v>14.915716669452483</v>
      </c>
      <c r="AC50" s="79">
        <f t="shared" si="31"/>
        <v>138.44584909455449</v>
      </c>
      <c r="AD50" s="79">
        <f t="shared" si="32"/>
        <v>108.61441575564952</v>
      </c>
    </row>
    <row r="51" spans="1:30" x14ac:dyDescent="0.25">
      <c r="A51" s="89" t="s">
        <v>410</v>
      </c>
      <c r="B51" s="90">
        <v>97.6</v>
      </c>
      <c r="C51" s="90">
        <v>95.2</v>
      </c>
      <c r="D51" s="90">
        <v>113.5</v>
      </c>
      <c r="E51" s="90">
        <v>100</v>
      </c>
      <c r="F51" s="90">
        <v>95.7</v>
      </c>
      <c r="G51" s="90">
        <v>95.7</v>
      </c>
      <c r="H51" s="90">
        <v>94.1</v>
      </c>
      <c r="I51" s="90">
        <v>96.1</v>
      </c>
      <c r="J51" s="90">
        <v>95.2</v>
      </c>
      <c r="K51" s="90">
        <v>98.6</v>
      </c>
      <c r="L51" s="90">
        <v>93.5</v>
      </c>
      <c r="N51" s="89" t="s">
        <v>410</v>
      </c>
      <c r="O51" s="90">
        <f t="shared" si="17"/>
        <v>121.39303482587063</v>
      </c>
      <c r="P51" s="90">
        <f t="shared" si="18"/>
        <v>101.27659574468086</v>
      </c>
      <c r="Q51" s="90">
        <f t="shared" si="19"/>
        <v>156.76795580110496</v>
      </c>
      <c r="R51" s="90">
        <f t="shared" si="20"/>
        <v>149.25373134328359</v>
      </c>
      <c r="S51" s="90">
        <f t="shared" si="21"/>
        <v>120.37735849056604</v>
      </c>
      <c r="T51" s="90">
        <f t="shared" si="22"/>
        <v>138.4949348769899</v>
      </c>
      <c r="U51" s="90">
        <f t="shared" si="23"/>
        <v>142.36006051437218</v>
      </c>
      <c r="V51" s="90">
        <f t="shared" si="24"/>
        <v>124.32082794307891</v>
      </c>
      <c r="W51" s="90">
        <f t="shared" si="25"/>
        <v>109.04925544100803</v>
      </c>
      <c r="X51" s="90">
        <f t="shared" si="26"/>
        <v>145.21354933726064</v>
      </c>
      <c r="Y51" s="90">
        <f t="shared" si="27"/>
        <v>117.31493099121705</v>
      </c>
      <c r="Z51" s="55">
        <f t="shared" si="28"/>
        <v>0.13088058147093615</v>
      </c>
      <c r="AA51" s="77">
        <f t="shared" si="29"/>
        <v>129.62020320994844</v>
      </c>
      <c r="AB51" s="55">
        <f t="shared" si="30"/>
        <v>16.964767566498956</v>
      </c>
      <c r="AC51" s="79">
        <f t="shared" si="31"/>
        <v>146.58497077644739</v>
      </c>
      <c r="AD51" s="79">
        <f t="shared" si="32"/>
        <v>112.65543564344949</v>
      </c>
    </row>
    <row r="52" spans="1:30" x14ac:dyDescent="0.25">
      <c r="A52" s="89" t="s">
        <v>411</v>
      </c>
      <c r="B52" s="90">
        <v>100.7</v>
      </c>
      <c r="C52" s="90">
        <v>101.2</v>
      </c>
      <c r="D52" s="90">
        <v>108.9</v>
      </c>
      <c r="E52" s="90">
        <v>101.6</v>
      </c>
      <c r="F52" s="90">
        <v>99</v>
      </c>
      <c r="G52" s="90">
        <v>100</v>
      </c>
      <c r="H52" s="90">
        <v>101.1</v>
      </c>
      <c r="I52" s="90">
        <v>101.3</v>
      </c>
      <c r="J52" s="90">
        <v>100</v>
      </c>
      <c r="K52" s="90">
        <v>101.3</v>
      </c>
      <c r="L52" s="90">
        <v>101.4</v>
      </c>
      <c r="N52" s="89" t="s">
        <v>411</v>
      </c>
      <c r="O52" s="90">
        <f t="shared" si="17"/>
        <v>125.24875621890547</v>
      </c>
      <c r="P52" s="90">
        <f t="shared" si="18"/>
        <v>107.65957446808511</v>
      </c>
      <c r="Q52" s="90">
        <f t="shared" si="19"/>
        <v>150.41436464088397</v>
      </c>
      <c r="R52" s="90">
        <f t="shared" si="20"/>
        <v>151.64179104477611</v>
      </c>
      <c r="S52" s="90">
        <f t="shared" si="21"/>
        <v>124.52830188679245</v>
      </c>
      <c r="T52" s="90">
        <f t="shared" si="22"/>
        <v>144.71780028943562</v>
      </c>
      <c r="U52" s="90">
        <f t="shared" si="23"/>
        <v>152.9500756429652</v>
      </c>
      <c r="V52" s="90">
        <f t="shared" si="24"/>
        <v>131.04786545924966</v>
      </c>
      <c r="W52" s="90">
        <f t="shared" si="25"/>
        <v>114.54753722794959</v>
      </c>
      <c r="X52" s="90">
        <f t="shared" si="26"/>
        <v>149.18998527245947</v>
      </c>
      <c r="Y52" s="90">
        <f t="shared" si="27"/>
        <v>127.22710163111668</v>
      </c>
      <c r="Z52" s="55">
        <f t="shared" si="28"/>
        <v>0.11380307682959666</v>
      </c>
      <c r="AA52" s="77">
        <f t="shared" si="29"/>
        <v>134.47028670751084</v>
      </c>
      <c r="AB52" s="55">
        <f t="shared" si="30"/>
        <v>15.303132369472745</v>
      </c>
      <c r="AC52" s="79">
        <f t="shared" si="31"/>
        <v>149.77341907698357</v>
      </c>
      <c r="AD52" s="79">
        <f t="shared" si="32"/>
        <v>119.16715433803809</v>
      </c>
    </row>
    <row r="53" spans="1:30" x14ac:dyDescent="0.25">
      <c r="A53" s="89" t="s">
        <v>412</v>
      </c>
      <c r="B53" s="90">
        <v>100</v>
      </c>
      <c r="C53" s="90">
        <v>100</v>
      </c>
      <c r="D53" s="90">
        <v>100</v>
      </c>
      <c r="E53" s="90">
        <v>100</v>
      </c>
      <c r="F53" s="90">
        <v>100</v>
      </c>
      <c r="G53" s="90">
        <v>100</v>
      </c>
      <c r="H53" s="90">
        <v>100</v>
      </c>
      <c r="I53" s="90">
        <v>100</v>
      </c>
      <c r="J53" s="90">
        <v>100</v>
      </c>
      <c r="K53" s="90">
        <v>100</v>
      </c>
      <c r="L53" s="90">
        <v>100</v>
      </c>
      <c r="N53" s="89" t="s">
        <v>412</v>
      </c>
      <c r="O53" s="90">
        <f t="shared" si="17"/>
        <v>124.37810945273631</v>
      </c>
      <c r="P53" s="90">
        <f t="shared" si="18"/>
        <v>106.38297872340425</v>
      </c>
      <c r="Q53" s="90">
        <f t="shared" si="19"/>
        <v>138.12154696132595</v>
      </c>
      <c r="R53" s="90">
        <f t="shared" si="20"/>
        <v>149.25373134328359</v>
      </c>
      <c r="S53" s="90">
        <f t="shared" si="21"/>
        <v>125.78616352201257</v>
      </c>
      <c r="T53" s="90">
        <f t="shared" si="22"/>
        <v>144.71780028943562</v>
      </c>
      <c r="U53" s="90">
        <f t="shared" si="23"/>
        <v>151.28593040847201</v>
      </c>
      <c r="V53" s="90">
        <f t="shared" si="24"/>
        <v>129.366106080207</v>
      </c>
      <c r="W53" s="90">
        <f t="shared" si="25"/>
        <v>114.54753722794959</v>
      </c>
      <c r="X53" s="90">
        <f t="shared" si="26"/>
        <v>147.27540500736376</v>
      </c>
      <c r="Y53" s="90">
        <f t="shared" si="27"/>
        <v>125.47051442910914</v>
      </c>
      <c r="Z53" s="55">
        <f t="shared" si="28"/>
        <v>0.10697899986552739</v>
      </c>
      <c r="AA53" s="77">
        <f t="shared" si="29"/>
        <v>132.4168930404818</v>
      </c>
      <c r="AB53" s="55">
        <f t="shared" si="30"/>
        <v>14.165826782771257</v>
      </c>
      <c r="AC53" s="79">
        <f t="shared" si="31"/>
        <v>146.58271982325306</v>
      </c>
      <c r="AD53" s="79">
        <f t="shared" si="32"/>
        <v>118.25106625771053</v>
      </c>
    </row>
    <row r="54" spans="1:30" x14ac:dyDescent="0.25">
      <c r="A54" s="89" t="s">
        <v>413</v>
      </c>
      <c r="B54" s="90">
        <v>102.7</v>
      </c>
      <c r="C54" s="90">
        <v>100.7</v>
      </c>
      <c r="D54" s="90">
        <v>94.8</v>
      </c>
      <c r="E54" s="90">
        <v>99</v>
      </c>
      <c r="F54" s="90">
        <v>100.9</v>
      </c>
      <c r="G54" s="90">
        <v>100.7</v>
      </c>
      <c r="H54" s="90">
        <v>102.3</v>
      </c>
      <c r="I54" s="90">
        <v>101.2</v>
      </c>
      <c r="J54" s="90">
        <v>100.7</v>
      </c>
      <c r="K54" s="90">
        <v>98</v>
      </c>
      <c r="L54" s="90">
        <v>102.3</v>
      </c>
      <c r="N54" s="89" t="s">
        <v>413</v>
      </c>
      <c r="O54" s="90">
        <f t="shared" si="17"/>
        <v>127.7363184079602</v>
      </c>
      <c r="P54" s="90">
        <f t="shared" si="18"/>
        <v>107.12765957446808</v>
      </c>
      <c r="Q54" s="90">
        <f t="shared" si="19"/>
        <v>130.93922651933701</v>
      </c>
      <c r="R54" s="90">
        <f t="shared" si="20"/>
        <v>147.76119402985074</v>
      </c>
      <c r="S54" s="90">
        <f t="shared" si="21"/>
        <v>126.9182389937107</v>
      </c>
      <c r="T54" s="90">
        <f t="shared" si="22"/>
        <v>145.73082489146168</v>
      </c>
      <c r="U54" s="90">
        <f t="shared" si="23"/>
        <v>154.76550680786687</v>
      </c>
      <c r="V54" s="90">
        <f t="shared" si="24"/>
        <v>130.91849935316949</v>
      </c>
      <c r="W54" s="90">
        <f t="shared" si="25"/>
        <v>115.34936998854526</v>
      </c>
      <c r="X54" s="90">
        <f t="shared" si="26"/>
        <v>144.32989690721649</v>
      </c>
      <c r="Y54" s="90">
        <f t="shared" si="27"/>
        <v>128.35633626097865</v>
      </c>
      <c r="Z54" s="55">
        <f t="shared" si="28"/>
        <v>0.10303338076123832</v>
      </c>
      <c r="AA54" s="77">
        <f t="shared" si="29"/>
        <v>132.72118833950591</v>
      </c>
      <c r="AB54" s="55">
        <f t="shared" si="30"/>
        <v>13.674712733268336</v>
      </c>
      <c r="AC54" s="79">
        <f t="shared" si="31"/>
        <v>146.39590107277425</v>
      </c>
      <c r="AD54" s="79">
        <f t="shared" si="32"/>
        <v>119.04647560623758</v>
      </c>
    </row>
    <row r="55" spans="1:30" x14ac:dyDescent="0.25">
      <c r="A55" s="89" t="s">
        <v>414</v>
      </c>
      <c r="B55" s="90">
        <v>106.1</v>
      </c>
      <c r="C55" s="90">
        <v>103.9</v>
      </c>
      <c r="D55" s="90">
        <v>95.1</v>
      </c>
      <c r="E55" s="90">
        <v>96.5</v>
      </c>
      <c r="F55" s="90">
        <v>103.1</v>
      </c>
      <c r="G55" s="90">
        <v>102.1</v>
      </c>
      <c r="H55" s="90">
        <v>107.1</v>
      </c>
      <c r="I55" s="90">
        <v>104</v>
      </c>
      <c r="J55" s="90">
        <v>103.8</v>
      </c>
      <c r="K55" s="90">
        <v>94.9</v>
      </c>
      <c r="L55" s="90">
        <v>107.6</v>
      </c>
      <c r="N55" s="89" t="s">
        <v>414</v>
      </c>
      <c r="O55" s="90">
        <f t="shared" si="17"/>
        <v>131.96517412935322</v>
      </c>
      <c r="P55" s="90">
        <f t="shared" si="18"/>
        <v>110.53191489361703</v>
      </c>
      <c r="Q55" s="90">
        <f t="shared" si="19"/>
        <v>131.35359116022099</v>
      </c>
      <c r="R55" s="90">
        <f t="shared" si="20"/>
        <v>144.02985074626866</v>
      </c>
      <c r="S55" s="90">
        <f t="shared" si="21"/>
        <v>129.68553459119497</v>
      </c>
      <c r="T55" s="90">
        <f t="shared" si="22"/>
        <v>147.75687409551375</v>
      </c>
      <c r="U55" s="90">
        <f t="shared" si="23"/>
        <v>162.02723146747354</v>
      </c>
      <c r="V55" s="90">
        <f t="shared" si="24"/>
        <v>134.54075032341527</v>
      </c>
      <c r="W55" s="90">
        <f t="shared" si="25"/>
        <v>118.90034364261169</v>
      </c>
      <c r="X55" s="90">
        <f t="shared" si="26"/>
        <v>139.76435935198822</v>
      </c>
      <c r="Y55" s="90">
        <f t="shared" si="27"/>
        <v>135.00627352572144</v>
      </c>
      <c r="Z55" s="55">
        <f t="shared" si="28"/>
        <v>9.7475888533243321E-2</v>
      </c>
      <c r="AA55" s="77">
        <f t="shared" si="29"/>
        <v>135.05108162976168</v>
      </c>
      <c r="AB55" s="55">
        <f t="shared" si="30"/>
        <v>13.164224179236594</v>
      </c>
      <c r="AC55" s="79">
        <f t="shared" si="31"/>
        <v>148.21530580899827</v>
      </c>
      <c r="AD55" s="79">
        <f t="shared" si="32"/>
        <v>121.88685745052508</v>
      </c>
    </row>
    <row r="56" spans="1:30" x14ac:dyDescent="0.25">
      <c r="A56" s="89" t="s">
        <v>415</v>
      </c>
      <c r="B56" s="90">
        <v>108.3</v>
      </c>
      <c r="C56" s="90">
        <v>105.9</v>
      </c>
      <c r="D56" s="90">
        <v>96.2</v>
      </c>
      <c r="E56" s="90">
        <v>95.9</v>
      </c>
      <c r="F56" s="90">
        <v>104.6</v>
      </c>
      <c r="G56" s="90">
        <v>102.9</v>
      </c>
      <c r="H56" s="90">
        <v>107.6</v>
      </c>
      <c r="I56" s="90">
        <v>104.8</v>
      </c>
      <c r="J56" s="90">
        <v>106.4</v>
      </c>
      <c r="K56" s="90">
        <v>96.6</v>
      </c>
      <c r="L56" s="90">
        <v>109.1</v>
      </c>
      <c r="N56" s="89" t="s">
        <v>415</v>
      </c>
      <c r="O56" s="90">
        <f t="shared" si="17"/>
        <v>134.70149253731341</v>
      </c>
      <c r="P56" s="90">
        <f t="shared" si="18"/>
        <v>112.65957446808513</v>
      </c>
      <c r="Q56" s="90">
        <f t="shared" si="19"/>
        <v>132.87292817679557</v>
      </c>
      <c r="R56" s="90">
        <f t="shared" si="20"/>
        <v>143.13432835820896</v>
      </c>
      <c r="S56" s="90">
        <f t="shared" si="21"/>
        <v>131.57232704402514</v>
      </c>
      <c r="T56" s="90">
        <f t="shared" si="22"/>
        <v>148.91461649782926</v>
      </c>
      <c r="U56" s="90">
        <f t="shared" si="23"/>
        <v>162.7836611195159</v>
      </c>
      <c r="V56" s="90">
        <f t="shared" si="24"/>
        <v>135.57567917205694</v>
      </c>
      <c r="W56" s="90">
        <f t="shared" si="25"/>
        <v>121.87857961053838</v>
      </c>
      <c r="X56" s="90">
        <f t="shared" si="26"/>
        <v>142.26804123711338</v>
      </c>
      <c r="Y56" s="90">
        <f t="shared" si="27"/>
        <v>136.8883312421581</v>
      </c>
      <c r="Z56" s="55">
        <f t="shared" si="28"/>
        <v>9.2185188669695453E-2</v>
      </c>
      <c r="AA56" s="77">
        <f t="shared" si="29"/>
        <v>136.65905086033089</v>
      </c>
      <c r="AB56" s="55">
        <f t="shared" si="30"/>
        <v>12.59794038698111</v>
      </c>
      <c r="AC56" s="79">
        <f t="shared" si="31"/>
        <v>149.25699124731202</v>
      </c>
      <c r="AD56" s="79">
        <f t="shared" si="32"/>
        <v>124.06111047334979</v>
      </c>
    </row>
    <row r="57" spans="1:30" x14ac:dyDescent="0.25">
      <c r="A57" s="89" t="s">
        <v>416</v>
      </c>
      <c r="B57" s="90">
        <v>108.4</v>
      </c>
      <c r="C57" s="90">
        <v>107.4</v>
      </c>
      <c r="D57" s="90">
        <v>91.3</v>
      </c>
      <c r="E57" s="90">
        <v>95.6</v>
      </c>
      <c r="F57" s="90">
        <v>105.3</v>
      </c>
      <c r="G57" s="90">
        <v>103</v>
      </c>
      <c r="H57" s="90">
        <v>109.5</v>
      </c>
      <c r="I57" s="90">
        <v>104.9</v>
      </c>
      <c r="J57" s="90">
        <v>108.7</v>
      </c>
      <c r="K57" s="90">
        <v>95.4</v>
      </c>
      <c r="L57" s="90">
        <v>110.3</v>
      </c>
      <c r="N57" s="89" t="s">
        <v>416</v>
      </c>
      <c r="O57" s="90">
        <f t="shared" si="17"/>
        <v>134.82587064676616</v>
      </c>
      <c r="P57" s="90">
        <f t="shared" si="18"/>
        <v>114.25531914893618</v>
      </c>
      <c r="Q57" s="90">
        <f t="shared" si="19"/>
        <v>126.10497237569061</v>
      </c>
      <c r="R57" s="90">
        <f t="shared" si="20"/>
        <v>142.68656716417908</v>
      </c>
      <c r="S57" s="90">
        <f t="shared" si="21"/>
        <v>132.45283018867923</v>
      </c>
      <c r="T57" s="90">
        <f t="shared" si="22"/>
        <v>149.05933429811867</v>
      </c>
      <c r="U57" s="90">
        <f t="shared" si="23"/>
        <v>165.65809379727688</v>
      </c>
      <c r="V57" s="90">
        <f t="shared" si="24"/>
        <v>135.70504527813713</v>
      </c>
      <c r="W57" s="90">
        <f t="shared" si="25"/>
        <v>124.51317296678121</v>
      </c>
      <c r="X57" s="90">
        <f t="shared" si="26"/>
        <v>140.50073637702502</v>
      </c>
      <c r="Y57" s="90">
        <f t="shared" si="27"/>
        <v>138.3939774153074</v>
      </c>
      <c r="Z57" s="55">
        <f t="shared" si="28"/>
        <v>9.4365094810425459E-2</v>
      </c>
      <c r="AA57" s="77">
        <f t="shared" si="29"/>
        <v>136.74144724153612</v>
      </c>
      <c r="AB57" s="55">
        <f t="shared" si="30"/>
        <v>12.903619633462347</v>
      </c>
      <c r="AC57" s="79">
        <f t="shared" si="31"/>
        <v>149.64506687499846</v>
      </c>
      <c r="AD57" s="79">
        <f t="shared" si="32"/>
        <v>123.83782760807378</v>
      </c>
    </row>
    <row r="58" spans="1:30" x14ac:dyDescent="0.25">
      <c r="A58" s="89" t="s">
        <v>417</v>
      </c>
      <c r="B58" s="90">
        <v>107.5</v>
      </c>
      <c r="C58" s="90">
        <v>109.4</v>
      </c>
      <c r="D58" s="90">
        <v>77.400000000000006</v>
      </c>
      <c r="E58" s="90">
        <v>96.2</v>
      </c>
      <c r="F58" s="90">
        <v>105.5</v>
      </c>
      <c r="G58" s="90">
        <v>103.8</v>
      </c>
      <c r="H58" s="90">
        <v>109.9</v>
      </c>
      <c r="I58" s="90">
        <v>103.6</v>
      </c>
      <c r="J58" s="90">
        <v>110.2</v>
      </c>
      <c r="K58" s="90">
        <v>95.4</v>
      </c>
      <c r="L58" s="90">
        <v>111.6</v>
      </c>
      <c r="N58" s="89" t="s">
        <v>417</v>
      </c>
      <c r="O58" s="90">
        <f t="shared" si="17"/>
        <v>133.70646766169153</v>
      </c>
      <c r="P58" s="90">
        <f t="shared" si="18"/>
        <v>116.38297872340426</v>
      </c>
      <c r="Q58" s="90">
        <f t="shared" si="19"/>
        <v>106.9060773480663</v>
      </c>
      <c r="R58" s="90">
        <f t="shared" si="20"/>
        <v>143.58208955223881</v>
      </c>
      <c r="S58" s="90">
        <f t="shared" si="21"/>
        <v>132.70440251572327</v>
      </c>
      <c r="T58" s="90">
        <f t="shared" si="22"/>
        <v>150.21707670043415</v>
      </c>
      <c r="U58" s="90">
        <f t="shared" si="23"/>
        <v>166.26323751891076</v>
      </c>
      <c r="V58" s="90">
        <f t="shared" si="24"/>
        <v>134.02328589909442</v>
      </c>
      <c r="W58" s="90">
        <f t="shared" si="25"/>
        <v>126.23138602520048</v>
      </c>
      <c r="X58" s="90">
        <f t="shared" si="26"/>
        <v>140.50073637702502</v>
      </c>
      <c r="Y58" s="90">
        <f t="shared" si="27"/>
        <v>140.02509410288582</v>
      </c>
      <c r="Z58" s="55">
        <f t="shared" si="28"/>
        <v>0.1124940131145153</v>
      </c>
      <c r="AA58" s="77">
        <f t="shared" si="29"/>
        <v>135.50389385678861</v>
      </c>
      <c r="AB58" s="55">
        <f t="shared" si="30"/>
        <v>15.243376812593468</v>
      </c>
      <c r="AC58" s="79">
        <f t="shared" si="31"/>
        <v>150.74727066938209</v>
      </c>
      <c r="AD58" s="79">
        <f t="shared" si="32"/>
        <v>120.26051704419514</v>
      </c>
    </row>
    <row r="59" spans="1:30" x14ac:dyDescent="0.25">
      <c r="A59" s="89" t="s">
        <v>418</v>
      </c>
      <c r="B59" s="90">
        <v>107.9</v>
      </c>
      <c r="C59" s="90">
        <v>110.8</v>
      </c>
      <c r="D59" s="90">
        <v>78.099999999999994</v>
      </c>
      <c r="E59" s="90">
        <v>95.5</v>
      </c>
      <c r="F59" s="90">
        <v>105.9</v>
      </c>
      <c r="G59" s="90">
        <v>104.5</v>
      </c>
      <c r="H59" s="90">
        <v>111.5</v>
      </c>
      <c r="I59" s="90">
        <v>104.2</v>
      </c>
      <c r="J59" s="90">
        <v>112</v>
      </c>
      <c r="K59" s="90">
        <v>96.8</v>
      </c>
      <c r="L59" s="90">
        <v>110.5</v>
      </c>
      <c r="N59" s="89" t="s">
        <v>418</v>
      </c>
      <c r="O59" s="90">
        <f t="shared" si="17"/>
        <v>134.2039800995025</v>
      </c>
      <c r="P59" s="90">
        <f t="shared" si="18"/>
        <v>117.87234042553192</v>
      </c>
      <c r="Q59" s="90">
        <f t="shared" si="19"/>
        <v>107.87292817679557</v>
      </c>
      <c r="R59" s="90">
        <f t="shared" si="20"/>
        <v>142.53731343283582</v>
      </c>
      <c r="S59" s="90">
        <f t="shared" si="21"/>
        <v>133.20754716981133</v>
      </c>
      <c r="T59" s="90">
        <f t="shared" si="22"/>
        <v>151.23010130246021</v>
      </c>
      <c r="U59" s="90">
        <f t="shared" si="23"/>
        <v>168.6838124054463</v>
      </c>
      <c r="V59" s="90">
        <f t="shared" si="24"/>
        <v>134.79948253557569</v>
      </c>
      <c r="W59" s="90">
        <f t="shared" si="25"/>
        <v>128.29324169530355</v>
      </c>
      <c r="X59" s="90">
        <f t="shared" si="26"/>
        <v>142.56259204712811</v>
      </c>
      <c r="Y59" s="90">
        <f t="shared" si="27"/>
        <v>138.64491844416563</v>
      </c>
      <c r="Z59" s="55">
        <f t="shared" si="28"/>
        <v>0.11238563588765559</v>
      </c>
      <c r="AA59" s="77">
        <f t="shared" si="29"/>
        <v>136.35529615768698</v>
      </c>
      <c r="AB59" s="55">
        <f t="shared" si="30"/>
        <v>15.324376665331252</v>
      </c>
      <c r="AC59" s="79">
        <f t="shared" si="31"/>
        <v>151.67967282301822</v>
      </c>
      <c r="AD59" s="79">
        <f t="shared" si="32"/>
        <v>121.03091949235572</v>
      </c>
    </row>
    <row r="60" spans="1:30" x14ac:dyDescent="0.25">
      <c r="A60" s="89" t="s">
        <v>419</v>
      </c>
      <c r="B60" s="90">
        <v>109.6</v>
      </c>
      <c r="C60" s="90">
        <v>112.9</v>
      </c>
      <c r="D60" s="90">
        <v>75.599999999999994</v>
      </c>
      <c r="E60" s="90">
        <v>95.6</v>
      </c>
      <c r="F60" s="90">
        <v>106.7</v>
      </c>
      <c r="G60" s="90">
        <v>104.2</v>
      </c>
      <c r="H60" s="90">
        <v>117.4</v>
      </c>
      <c r="I60" s="90">
        <v>104.7</v>
      </c>
      <c r="J60" s="90">
        <v>112.7</v>
      </c>
      <c r="K60" s="90">
        <v>98.8</v>
      </c>
      <c r="L60" s="90">
        <v>107.5</v>
      </c>
      <c r="N60" s="89" t="s">
        <v>419</v>
      </c>
      <c r="O60" s="90">
        <f t="shared" si="17"/>
        <v>136.31840796019898</v>
      </c>
      <c r="P60" s="90">
        <f t="shared" si="18"/>
        <v>120.1063829787234</v>
      </c>
      <c r="Q60" s="90">
        <f t="shared" si="19"/>
        <v>104.41988950276242</v>
      </c>
      <c r="R60" s="90">
        <f t="shared" si="20"/>
        <v>142.68656716417908</v>
      </c>
      <c r="S60" s="90">
        <f t="shared" si="21"/>
        <v>134.21383647798743</v>
      </c>
      <c r="T60" s="90">
        <f t="shared" si="22"/>
        <v>150.79594790159192</v>
      </c>
      <c r="U60" s="90">
        <f t="shared" si="23"/>
        <v>177.60968229954617</v>
      </c>
      <c r="V60" s="90">
        <f t="shared" si="24"/>
        <v>135.44631306597671</v>
      </c>
      <c r="W60" s="90">
        <f t="shared" si="25"/>
        <v>129.09507445589921</v>
      </c>
      <c r="X60" s="90">
        <f t="shared" si="26"/>
        <v>145.5081001472754</v>
      </c>
      <c r="Y60" s="90">
        <f t="shared" si="27"/>
        <v>134.88080301129236</v>
      </c>
      <c r="Z60" s="55">
        <f t="shared" si="28"/>
        <v>0.12736223714311107</v>
      </c>
      <c r="AA60" s="77">
        <f t="shared" si="29"/>
        <v>137.37100045140301</v>
      </c>
      <c r="AB60" s="55">
        <f t="shared" si="30"/>
        <v>17.495877936078006</v>
      </c>
      <c r="AC60" s="79">
        <f t="shared" si="31"/>
        <v>154.86687838748102</v>
      </c>
      <c r="AD60" s="79">
        <f t="shared" si="32"/>
        <v>119.875122515325</v>
      </c>
    </row>
    <row r="63" spans="1:30" x14ac:dyDescent="0.25">
      <c r="A63" s="92" t="s">
        <v>420</v>
      </c>
      <c r="B63" s="91"/>
      <c r="C63" s="91"/>
    </row>
    <row r="65" spans="1:3" x14ac:dyDescent="0.25">
      <c r="A65" s="92" t="s">
        <v>430</v>
      </c>
      <c r="B65" s="93">
        <v>43439.086226851854</v>
      </c>
      <c r="C65" s="91"/>
    </row>
    <row r="66" spans="1:3" x14ac:dyDescent="0.25">
      <c r="A66" s="92" t="s">
        <v>431</v>
      </c>
      <c r="B66" s="93">
        <v>43440.647625972226</v>
      </c>
      <c r="C66" s="91"/>
    </row>
    <row r="67" spans="1:3" x14ac:dyDescent="0.25">
      <c r="A67" s="92" t="s">
        <v>432</v>
      </c>
      <c r="B67" s="92" t="s">
        <v>433</v>
      </c>
      <c r="C67" s="91"/>
    </row>
    <row r="69" spans="1:3" x14ac:dyDescent="0.25">
      <c r="A69" s="92" t="s">
        <v>434</v>
      </c>
      <c r="B69" s="92" t="s">
        <v>421</v>
      </c>
      <c r="C69" s="91"/>
    </row>
    <row r="70" spans="1:3" x14ac:dyDescent="0.25">
      <c r="A70" s="92" t="s">
        <v>435</v>
      </c>
      <c r="B70" s="92" t="s">
        <v>437</v>
      </c>
      <c r="C70" s="9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showGridLines="0"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9.140625" defaultRowHeight="15" x14ac:dyDescent="0.25"/>
  <cols>
    <col min="1" max="1" width="13" customWidth="1"/>
    <col min="2" max="5" width="15.85546875" customWidth="1"/>
    <col min="6" max="7" width="15.85546875" bestFit="1" customWidth="1"/>
    <col min="8" max="12" width="15.85546875" customWidth="1"/>
    <col min="13" max="13" width="19.85546875" customWidth="1"/>
    <col min="14" max="14" width="19.5703125" customWidth="1"/>
    <col min="15" max="15" width="21" customWidth="1"/>
    <col min="16" max="16" width="19.28515625" customWidth="1"/>
    <col min="17" max="17" width="19.85546875" customWidth="1"/>
    <col min="18" max="18" width="18.7109375" customWidth="1"/>
    <col min="19" max="19" width="20.140625" customWidth="1"/>
    <col min="20" max="20" width="20.5703125" customWidth="1"/>
    <col min="21" max="22" width="14" customWidth="1"/>
    <col min="23" max="24" width="10.7109375" customWidth="1"/>
  </cols>
  <sheetData>
    <row r="1" spans="1:24" ht="28.5" x14ac:dyDescent="0.45">
      <c r="A1" s="2" t="s">
        <v>77</v>
      </c>
      <c r="B1" s="97" t="s">
        <v>10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5" t="s">
        <v>31</v>
      </c>
      <c r="V1" s="95" t="s">
        <v>66</v>
      </c>
      <c r="W1" s="95" t="s">
        <v>67</v>
      </c>
      <c r="X1" s="95" t="s">
        <v>65</v>
      </c>
    </row>
    <row r="2" spans="1:24" ht="36" customHeight="1" x14ac:dyDescent="0.35">
      <c r="A2" s="6"/>
      <c r="B2" s="7" t="s">
        <v>37</v>
      </c>
      <c r="C2" s="7" t="s">
        <v>38</v>
      </c>
      <c r="D2" s="7" t="s">
        <v>39</v>
      </c>
      <c r="E2" s="7" t="s">
        <v>40</v>
      </c>
      <c r="F2" s="7" t="s">
        <v>41</v>
      </c>
      <c r="G2" s="7" t="s">
        <v>42</v>
      </c>
      <c r="H2" s="7" t="s">
        <v>43</v>
      </c>
      <c r="I2" s="7" t="s">
        <v>44</v>
      </c>
      <c r="J2" s="7" t="s">
        <v>45</v>
      </c>
      <c r="K2" s="7" t="s">
        <v>16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  <c r="Q2" s="7" t="s">
        <v>51</v>
      </c>
      <c r="R2" s="7" t="s">
        <v>52</v>
      </c>
      <c r="S2" s="7" t="s">
        <v>53</v>
      </c>
      <c r="T2" s="7" t="s">
        <v>54</v>
      </c>
      <c r="U2" s="95"/>
      <c r="V2" s="95"/>
      <c r="W2" s="95"/>
      <c r="X2" s="95"/>
    </row>
    <row r="3" spans="1:24" ht="15" customHeight="1" x14ac:dyDescent="0.25">
      <c r="A3" s="14">
        <v>1979</v>
      </c>
      <c r="B3" s="11">
        <v>2.3410730633948589</v>
      </c>
      <c r="C3" s="11">
        <v>4.1503633330354006</v>
      </c>
      <c r="D3" s="11">
        <v>7.1219263941702167</v>
      </c>
      <c r="E3" s="11">
        <v>3.5591123209549096</v>
      </c>
      <c r="F3" s="11">
        <v>3.0730361100077346</v>
      </c>
      <c r="G3" s="11">
        <v>5.959159445859342</v>
      </c>
      <c r="H3" s="11">
        <v>2.3456088222448557</v>
      </c>
      <c r="I3" s="11">
        <v>2.0141661890253459</v>
      </c>
      <c r="J3" s="11">
        <v>5.3566998313013841</v>
      </c>
      <c r="K3" s="11">
        <v>5.6389374045060521</v>
      </c>
      <c r="L3" s="11">
        <v>4.1546520604200055E-2</v>
      </c>
      <c r="U3" s="15">
        <f t="shared" ref="U3:U41" si="0">AVERAGE(B3:T3)</f>
        <v>3.7819663122822091</v>
      </c>
      <c r="V3" s="15">
        <f t="shared" ref="V3:V41" si="1">_xlfn.STDEV.P(B3:T3)</f>
        <v>1.9946917412441676</v>
      </c>
      <c r="W3" s="15">
        <f>V3/U3</f>
        <v>0.52742186908599953</v>
      </c>
      <c r="X3" s="21">
        <f>AVERAGE(W3:W7)</f>
        <v>0.93582319655585733</v>
      </c>
    </row>
    <row r="4" spans="1:24" x14ac:dyDescent="0.25">
      <c r="A4" s="14">
        <v>1980</v>
      </c>
      <c r="B4" s="11">
        <v>4.4440540219832059</v>
      </c>
      <c r="C4" s="11">
        <v>1.4088286592460264</v>
      </c>
      <c r="D4" s="11">
        <v>5.3890474247811255</v>
      </c>
      <c r="E4" s="11">
        <v>1.5881889896983665</v>
      </c>
      <c r="F4" s="11">
        <v>3.0793292843807336</v>
      </c>
      <c r="G4" s="11">
        <v>3.4300163804981167</v>
      </c>
      <c r="H4" s="11">
        <v>0.84088242643416322</v>
      </c>
      <c r="I4" s="11">
        <v>1.3419141914992991</v>
      </c>
      <c r="J4" s="11">
        <v>1.731485428094885</v>
      </c>
      <c r="K4" s="11">
        <v>4.5893401009148675</v>
      </c>
      <c r="L4" s="11">
        <v>2.2087281183048759</v>
      </c>
      <c r="U4" s="15">
        <f t="shared" si="0"/>
        <v>2.7319831841668787</v>
      </c>
      <c r="V4" s="15">
        <f t="shared" si="1"/>
        <v>1.473745995920374</v>
      </c>
      <c r="W4" s="15">
        <f t="shared" ref="W4:W41" si="2">V4/U4</f>
        <v>0.53944182543341479</v>
      </c>
      <c r="X4" s="21">
        <f t="shared" ref="X4:X41" si="3">AVERAGE(W4:W8)</f>
        <v>0.99646154909420626</v>
      </c>
    </row>
    <row r="5" spans="1:24" x14ac:dyDescent="0.25">
      <c r="A5" s="14">
        <v>1981</v>
      </c>
      <c r="B5" s="11">
        <v>-0.27928360018538001</v>
      </c>
      <c r="C5" s="11">
        <v>0.52924053722156827</v>
      </c>
      <c r="D5" s="11">
        <v>1.2947744673498676</v>
      </c>
      <c r="E5" s="11">
        <v>1.0777445971561264</v>
      </c>
      <c r="F5" s="11">
        <v>3.3252158800849259</v>
      </c>
      <c r="G5" s="11">
        <v>0.84422762725048983</v>
      </c>
      <c r="H5" s="11">
        <v>-0.55095000564909924</v>
      </c>
      <c r="I5" s="11">
        <v>-0.78361159222052379</v>
      </c>
      <c r="J5" s="11">
        <v>-0.14429451836284102</v>
      </c>
      <c r="K5" s="11">
        <v>1.6181034722132495</v>
      </c>
      <c r="L5" s="11">
        <v>-0.13246861253561804</v>
      </c>
      <c r="U5" s="15">
        <f t="shared" si="0"/>
        <v>0.61806347748388779</v>
      </c>
      <c r="V5" s="15">
        <f t="shared" si="1"/>
        <v>1.1416910818236228</v>
      </c>
      <c r="W5" s="15">
        <f t="shared" si="2"/>
        <v>1.8472068378338782</v>
      </c>
      <c r="X5" s="21">
        <f t="shared" si="3"/>
        <v>0.93103176566236034</v>
      </c>
    </row>
    <row r="6" spans="1:24" x14ac:dyDescent="0.25">
      <c r="A6" s="14">
        <v>1982</v>
      </c>
      <c r="B6" s="11">
        <v>0.59498693924658141</v>
      </c>
      <c r="C6" s="11">
        <v>-0.394840745632834</v>
      </c>
      <c r="D6" s="11">
        <v>3.0873542141958552</v>
      </c>
      <c r="E6" s="11">
        <v>2.5085312533905437</v>
      </c>
      <c r="F6" s="11">
        <v>2.2834682626688476</v>
      </c>
      <c r="G6" s="11">
        <v>0.4135856652994363</v>
      </c>
      <c r="H6" s="11">
        <v>1.131296529252495</v>
      </c>
      <c r="I6" s="11">
        <v>-1.2407567747621329</v>
      </c>
      <c r="J6" s="11">
        <v>2.0112543655325936</v>
      </c>
      <c r="K6" s="11">
        <v>2.1353753340865609</v>
      </c>
      <c r="L6" s="11">
        <v>1.2464617062632328</v>
      </c>
      <c r="U6" s="15">
        <f t="shared" si="0"/>
        <v>1.2524287954128346</v>
      </c>
      <c r="V6" s="15">
        <f t="shared" si="1"/>
        <v>1.2592662130245844</v>
      </c>
      <c r="W6" s="15">
        <f t="shared" si="2"/>
        <v>1.0054593264198273</v>
      </c>
      <c r="X6" s="21">
        <f t="shared" si="3"/>
        <v>0.7181601389052934</v>
      </c>
    </row>
    <row r="7" spans="1:24" x14ac:dyDescent="0.25">
      <c r="A7" s="14">
        <v>1983</v>
      </c>
      <c r="B7" s="11">
        <v>0.31184273150532249</v>
      </c>
      <c r="C7" s="11">
        <v>1.5724101493405271</v>
      </c>
      <c r="D7" s="11">
        <v>3.1210573124573386</v>
      </c>
      <c r="E7" s="11">
        <v>1.2562964765626674</v>
      </c>
      <c r="F7" s="11">
        <v>-0.24430114686376214</v>
      </c>
      <c r="G7" s="11">
        <v>1.1692034923336507</v>
      </c>
      <c r="H7" s="11">
        <v>2.9890771052783123</v>
      </c>
      <c r="I7" s="11">
        <v>2.0699580716285766</v>
      </c>
      <c r="J7" s="11">
        <v>2.9730880205516286</v>
      </c>
      <c r="K7" s="11">
        <v>-0.17311312834551984</v>
      </c>
      <c r="L7" s="11">
        <v>1.7701157793077016</v>
      </c>
      <c r="U7" s="15">
        <f t="shared" si="0"/>
        <v>1.528694078523313</v>
      </c>
      <c r="V7" s="15">
        <f t="shared" si="1"/>
        <v>1.1611748098967019</v>
      </c>
      <c r="W7" s="15">
        <f t="shared" si="2"/>
        <v>0.75958612400616665</v>
      </c>
      <c r="X7" s="21">
        <f t="shared" si="3"/>
        <v>0.61164880941449895</v>
      </c>
    </row>
    <row r="8" spans="1:24" x14ac:dyDescent="0.25">
      <c r="A8" s="14">
        <v>1984</v>
      </c>
      <c r="B8" s="11">
        <v>2.4663826787498522</v>
      </c>
      <c r="C8" s="11">
        <v>2.8229478341374517</v>
      </c>
      <c r="D8" s="11">
        <v>3.2141281238718022</v>
      </c>
      <c r="E8" s="11">
        <v>1.5244694291741752</v>
      </c>
      <c r="F8" s="11">
        <v>4.3543726851788449</v>
      </c>
      <c r="G8" s="11">
        <v>3.2258523836668616</v>
      </c>
      <c r="H8" s="11">
        <v>6.1869389864146456</v>
      </c>
      <c r="I8" s="11">
        <v>3.0616790135863425</v>
      </c>
      <c r="J8" s="11">
        <v>5.1275252577795527E-2</v>
      </c>
      <c r="K8" s="11">
        <v>-1.8799795771840451</v>
      </c>
      <c r="L8" s="11">
        <v>1.7846875219958065</v>
      </c>
      <c r="U8" s="15">
        <f t="shared" si="0"/>
        <v>2.4375231211063211</v>
      </c>
      <c r="V8" s="15">
        <f t="shared" si="1"/>
        <v>2.0246399321643449</v>
      </c>
      <c r="W8" s="15">
        <f t="shared" si="2"/>
        <v>0.83061363177774472</v>
      </c>
      <c r="X8" s="21">
        <f t="shared" si="3"/>
        <v>0.52067014505891995</v>
      </c>
    </row>
    <row r="9" spans="1:24" x14ac:dyDescent="0.25">
      <c r="A9" s="14">
        <v>1985</v>
      </c>
      <c r="B9" s="11">
        <v>1.6517928391573662</v>
      </c>
      <c r="C9" s="11">
        <v>2.3279352198892269</v>
      </c>
      <c r="D9" s="11">
        <v>3.5366931918656093</v>
      </c>
      <c r="E9" s="11">
        <v>1.6232445903391408</v>
      </c>
      <c r="F9" s="11">
        <v>3.0856149010957097</v>
      </c>
      <c r="G9" s="11">
        <v>2.7980857272685853</v>
      </c>
      <c r="H9" s="11">
        <v>2.7917064635734761</v>
      </c>
      <c r="I9" s="11">
        <v>2.5801798092500547</v>
      </c>
      <c r="J9" s="11">
        <v>2.4986784712659045</v>
      </c>
      <c r="K9" s="11">
        <v>2.8074396722918493</v>
      </c>
      <c r="L9" s="11">
        <v>2.3214358569219939</v>
      </c>
      <c r="U9" s="15">
        <f t="shared" si="0"/>
        <v>2.5475278857199015</v>
      </c>
      <c r="V9" s="15">
        <f t="shared" si="1"/>
        <v>0.54082210376906159</v>
      </c>
      <c r="W9" s="15">
        <f t="shared" si="2"/>
        <v>0.21229290827418426</v>
      </c>
      <c r="X9" s="21">
        <f t="shared" si="3"/>
        <v>0.42431983647127369</v>
      </c>
    </row>
    <row r="10" spans="1:24" x14ac:dyDescent="0.25">
      <c r="A10" s="14">
        <v>1986</v>
      </c>
      <c r="B10" s="11">
        <v>1.8227621144931447</v>
      </c>
      <c r="C10" s="11">
        <v>2.2873392689723175</v>
      </c>
      <c r="D10" s="11">
        <v>2.7261380805360318</v>
      </c>
      <c r="E10" s="11">
        <v>2.3512422879748698</v>
      </c>
      <c r="F10" s="11">
        <v>-0.42833054412318461</v>
      </c>
      <c r="G10" s="11">
        <v>2.8599718884065624</v>
      </c>
      <c r="H10" s="11">
        <v>9.9839345310088703</v>
      </c>
      <c r="I10" s="11">
        <v>2.7869758691946771</v>
      </c>
      <c r="J10" s="11">
        <v>2.3013928009983715</v>
      </c>
      <c r="K10" s="11">
        <v>4.1409556543887192</v>
      </c>
      <c r="L10" s="11">
        <v>3.2533217245576509</v>
      </c>
      <c r="U10" s="15">
        <f t="shared" si="0"/>
        <v>3.0987003342189117</v>
      </c>
      <c r="V10" s="15">
        <f t="shared" si="1"/>
        <v>2.4258135408780657</v>
      </c>
      <c r="W10" s="15">
        <f t="shared" si="2"/>
        <v>0.78284870404854412</v>
      </c>
      <c r="X10" s="21">
        <f t="shared" si="3"/>
        <v>0.47777001084793813</v>
      </c>
    </row>
    <row r="11" spans="1:24" x14ac:dyDescent="0.25">
      <c r="A11" s="14">
        <v>1987</v>
      </c>
      <c r="B11" s="11">
        <v>2.3066594081853538</v>
      </c>
      <c r="C11" s="11">
        <v>1.4021515740941339</v>
      </c>
      <c r="D11" s="11">
        <v>3.5590959750059454</v>
      </c>
      <c r="E11" s="11">
        <v>2.5773220693509984</v>
      </c>
      <c r="F11" s="11">
        <v>4.6630911753068744</v>
      </c>
      <c r="G11" s="11">
        <v>3.1919606144327872</v>
      </c>
      <c r="H11" s="11">
        <v>3.950977975233755</v>
      </c>
      <c r="I11" s="11">
        <v>1.931248529919614</v>
      </c>
      <c r="J11" s="11">
        <v>1.3571679843992825</v>
      </c>
      <c r="K11" s="11">
        <v>6.3813938412323523</v>
      </c>
      <c r="L11" s="11">
        <v>5.5471226124378177</v>
      </c>
      <c r="U11" s="15">
        <f t="shared" si="0"/>
        <v>3.3516537963271742</v>
      </c>
      <c r="V11" s="15">
        <f t="shared" si="1"/>
        <v>1.5850060592491988</v>
      </c>
      <c r="W11" s="15">
        <f t="shared" si="2"/>
        <v>0.47290267896585497</v>
      </c>
      <c r="X11" s="21">
        <f t="shared" si="3"/>
        <v>0.59453950614942452</v>
      </c>
    </row>
    <row r="12" spans="1:24" x14ac:dyDescent="0.25">
      <c r="A12" s="14">
        <v>1988</v>
      </c>
      <c r="B12" s="11">
        <v>4.7232088973976829</v>
      </c>
      <c r="C12" s="11">
        <v>3.7072356687243229</v>
      </c>
      <c r="D12" s="11">
        <v>5.2098586828037696</v>
      </c>
      <c r="E12" s="11">
        <v>4.7339542680972784</v>
      </c>
      <c r="F12" s="11">
        <v>5.2174141620407823</v>
      </c>
      <c r="G12" s="11">
        <v>4.1943772729971158</v>
      </c>
      <c r="H12" s="11">
        <v>8.4632831379285705</v>
      </c>
      <c r="I12" s="11">
        <v>3.441218876758569</v>
      </c>
      <c r="J12" s="11">
        <v>3.2958802074068814</v>
      </c>
      <c r="K12" s="11">
        <v>7.4891080321167323</v>
      </c>
      <c r="L12" s="11">
        <v>5.0943242194652072</v>
      </c>
      <c r="U12" s="15">
        <f t="shared" si="0"/>
        <v>5.0518057659760833</v>
      </c>
      <c r="V12" s="15">
        <f t="shared" si="1"/>
        <v>1.539248855148192</v>
      </c>
      <c r="W12" s="15">
        <f t="shared" si="2"/>
        <v>0.30469280222827144</v>
      </c>
      <c r="X12" s="21">
        <f t="shared" si="3"/>
        <v>0.75679719835162496</v>
      </c>
    </row>
    <row r="13" spans="1:24" x14ac:dyDescent="0.25">
      <c r="A13" s="14">
        <v>1989</v>
      </c>
      <c r="B13" s="11">
        <v>3.469166832490771</v>
      </c>
      <c r="C13" s="11">
        <v>3.8965517241943246</v>
      </c>
      <c r="D13" s="11">
        <v>5.0877016467116221</v>
      </c>
      <c r="E13" s="11">
        <v>4.3532311421078447</v>
      </c>
      <c r="F13" s="11">
        <v>5.813919477374057</v>
      </c>
      <c r="G13" s="11">
        <v>3.3883835085791105</v>
      </c>
      <c r="H13" s="11">
        <v>9.7980616464209902</v>
      </c>
      <c r="I13" s="11">
        <v>4.4201180361539656</v>
      </c>
      <c r="J13" s="11">
        <v>3.8870747877017777</v>
      </c>
      <c r="K13" s="11">
        <v>6.4406389690671233</v>
      </c>
      <c r="L13" s="11">
        <v>4.8270302962828424</v>
      </c>
      <c r="U13" s="15">
        <f t="shared" si="0"/>
        <v>5.0347161879167661</v>
      </c>
      <c r="V13" s="15">
        <f t="shared" si="1"/>
        <v>1.7564216060307551</v>
      </c>
      <c r="W13" s="15">
        <f t="shared" si="2"/>
        <v>0.34886208883951342</v>
      </c>
      <c r="X13" s="21">
        <f t="shared" si="3"/>
        <v>3.3490712810300067</v>
      </c>
    </row>
    <row r="14" spans="1:24" x14ac:dyDescent="0.25">
      <c r="A14" s="14">
        <v>1990</v>
      </c>
      <c r="B14" s="11">
        <v>3.1374024763609327</v>
      </c>
      <c r="C14" s="11">
        <v>5.2550060860978078</v>
      </c>
      <c r="D14" s="11">
        <v>0.67578349396822546</v>
      </c>
      <c r="E14" s="11">
        <v>2.9140096975996528</v>
      </c>
      <c r="F14" s="11">
        <v>8.4665279346303919</v>
      </c>
      <c r="G14" s="11">
        <v>1.9857749033687782</v>
      </c>
      <c r="H14" s="11">
        <v>5.3199321816959326</v>
      </c>
      <c r="I14" s="11">
        <v>4.1832227987364377</v>
      </c>
      <c r="J14" s="11">
        <v>4.3456415605272412</v>
      </c>
      <c r="K14" s="11">
        <v>3.9505233317965462</v>
      </c>
      <c r="L14" s="11">
        <v>3.7813934647743537</v>
      </c>
      <c r="U14" s="15">
        <f t="shared" si="0"/>
        <v>4.0013834481414818</v>
      </c>
      <c r="V14" s="15">
        <f t="shared" si="1"/>
        <v>1.9188385445814446</v>
      </c>
      <c r="W14" s="15">
        <f t="shared" si="2"/>
        <v>0.47954378015750665</v>
      </c>
      <c r="X14" s="21">
        <f t="shared" si="3"/>
        <v>3.3598692322968731</v>
      </c>
    </row>
    <row r="15" spans="1:24" x14ac:dyDescent="0.25">
      <c r="A15" s="14">
        <v>1991</v>
      </c>
      <c r="B15" s="11">
        <v>1.8330742710958532</v>
      </c>
      <c r="C15" s="11">
        <v>5.1082615079455707</v>
      </c>
      <c r="D15" s="11">
        <v>-5.9144258735328776</v>
      </c>
      <c r="E15" s="11">
        <v>1.0391053303479509</v>
      </c>
      <c r="F15" s="11">
        <v>1.9296395552333507</v>
      </c>
      <c r="G15" s="11">
        <v>1.538447551577633</v>
      </c>
      <c r="H15" s="11">
        <v>8.6441900760404309</v>
      </c>
      <c r="I15" s="11">
        <v>2.4391345080621676</v>
      </c>
      <c r="J15" s="11">
        <v>3.4416273923267227</v>
      </c>
      <c r="K15" s="11">
        <v>4.3682064026607605</v>
      </c>
      <c r="L15" s="11">
        <v>2.5460005678720137</v>
      </c>
      <c r="U15" s="15">
        <f t="shared" si="0"/>
        <v>2.4521146626935977</v>
      </c>
      <c r="V15" s="15">
        <f t="shared" si="1"/>
        <v>3.351295743788647</v>
      </c>
      <c r="W15" s="15">
        <f t="shared" si="2"/>
        <v>1.3666961805559767</v>
      </c>
      <c r="X15" s="21">
        <f t="shared" si="3"/>
        <v>3.3913063157004779</v>
      </c>
    </row>
    <row r="16" spans="1:24" x14ac:dyDescent="0.25">
      <c r="A16" s="14">
        <v>1992</v>
      </c>
      <c r="B16" s="11">
        <v>1.5306548137213269</v>
      </c>
      <c r="C16" s="11">
        <v>1.9238070111376402</v>
      </c>
      <c r="D16" s="11">
        <v>-3.3246293800539064</v>
      </c>
      <c r="E16" s="11">
        <v>1.5996712160060156</v>
      </c>
      <c r="F16" s="11">
        <v>3.3432742794050228</v>
      </c>
      <c r="G16" s="11">
        <v>0.8342754700632895</v>
      </c>
      <c r="H16" s="11">
        <v>1.8196528548283482</v>
      </c>
      <c r="I16" s="11">
        <v>1.706070920522933</v>
      </c>
      <c r="J16" s="11">
        <v>2.0935247232046379</v>
      </c>
      <c r="K16" s="11">
        <v>1.0894765335240635</v>
      </c>
      <c r="L16" s="11">
        <v>0.92921542889934017</v>
      </c>
      <c r="U16" s="15">
        <f t="shared" si="0"/>
        <v>1.2313630792053374</v>
      </c>
      <c r="V16" s="15">
        <f t="shared" si="1"/>
        <v>1.5813055564101146</v>
      </c>
      <c r="W16" s="15">
        <f t="shared" si="2"/>
        <v>1.2841911399768566</v>
      </c>
      <c r="X16" s="21">
        <f t="shared" si="3"/>
        <v>3.2554337146508727</v>
      </c>
    </row>
    <row r="17" spans="1:24" x14ac:dyDescent="0.25">
      <c r="A17" s="14">
        <v>1993</v>
      </c>
      <c r="B17" s="11">
        <v>-0.96187308830118923</v>
      </c>
      <c r="C17" s="11">
        <v>-0.95616530701754243</v>
      </c>
      <c r="D17" s="11">
        <v>-0.73449330417432179</v>
      </c>
      <c r="E17" s="11">
        <v>-0.61265283742054066</v>
      </c>
      <c r="F17" s="11">
        <v>2.6926091941550396</v>
      </c>
      <c r="G17" s="11">
        <v>-0.8528057578927104</v>
      </c>
      <c r="H17" s="11">
        <v>4.2006481939801006</v>
      </c>
      <c r="I17" s="11">
        <v>1.2575522084424335</v>
      </c>
      <c r="J17" s="11">
        <v>0.52680948242050363</v>
      </c>
      <c r="K17" s="11">
        <v>-2.0432770341842996</v>
      </c>
      <c r="L17" s="11">
        <v>-1.031491774521399</v>
      </c>
      <c r="U17" s="15">
        <f t="shared" si="0"/>
        <v>0.13498727049873402</v>
      </c>
      <c r="V17" s="15">
        <f t="shared" si="1"/>
        <v>1.7907496637402263</v>
      </c>
      <c r="W17" s="15">
        <f t="shared" si="2"/>
        <v>13.266063215620179</v>
      </c>
      <c r="X17" s="21">
        <f t="shared" si="3"/>
        <v>3.1119762930512804</v>
      </c>
    </row>
    <row r="18" spans="1:24" x14ac:dyDescent="0.25">
      <c r="A18" s="14">
        <v>1994</v>
      </c>
      <c r="B18" s="11">
        <v>3.2269714670388936</v>
      </c>
      <c r="C18" s="11">
        <v>2.4573718200068413</v>
      </c>
      <c r="D18" s="11">
        <v>3.9392609497059539</v>
      </c>
      <c r="E18" s="11">
        <v>2.3453855976988365</v>
      </c>
      <c r="F18" s="11">
        <v>5.7558270089227932</v>
      </c>
      <c r="G18" s="11">
        <v>2.1510236451369309</v>
      </c>
      <c r="H18" s="11">
        <v>3.8209211238154239</v>
      </c>
      <c r="I18" s="11">
        <v>2.9610923975804155</v>
      </c>
      <c r="J18" s="11">
        <v>2.4021187634042604</v>
      </c>
      <c r="K18" s="11">
        <v>0.96483816037724068</v>
      </c>
      <c r="L18" s="11">
        <v>2.3831953157750263</v>
      </c>
      <c r="U18" s="15">
        <f t="shared" si="0"/>
        <v>2.9461823863147831</v>
      </c>
      <c r="V18" s="15">
        <f t="shared" si="1"/>
        <v>1.1868750105455994</v>
      </c>
      <c r="W18" s="15">
        <f t="shared" si="2"/>
        <v>0.40285184517384742</v>
      </c>
      <c r="X18" s="21">
        <f t="shared" si="3"/>
        <v>0.55073837791761249</v>
      </c>
    </row>
    <row r="19" spans="1:24" x14ac:dyDescent="0.25">
      <c r="A19" s="14">
        <v>1995</v>
      </c>
      <c r="B19" s="11">
        <v>2.3847572377605957</v>
      </c>
      <c r="C19" s="11">
        <v>1.7376406312156263</v>
      </c>
      <c r="D19" s="11">
        <v>4.2071306727017799</v>
      </c>
      <c r="E19" s="11">
        <v>2.0850845311217512</v>
      </c>
      <c r="F19" s="11">
        <v>9.6344223042762707</v>
      </c>
      <c r="G19" s="11">
        <v>2.8868367394043588</v>
      </c>
      <c r="H19" s="11">
        <v>1.4322002775633393</v>
      </c>
      <c r="I19" s="11">
        <v>3.1160359679683012</v>
      </c>
      <c r="J19" s="11">
        <v>2.667983665527089</v>
      </c>
      <c r="K19" s="11">
        <v>4.2827804455174601</v>
      </c>
      <c r="L19" s="11">
        <v>2.7574940329506461</v>
      </c>
      <c r="U19" s="15">
        <f t="shared" si="0"/>
        <v>3.3811242278188378</v>
      </c>
      <c r="V19" s="15">
        <f t="shared" si="1"/>
        <v>2.1528605151298232</v>
      </c>
      <c r="W19" s="15">
        <f t="shared" si="2"/>
        <v>0.63672919717553023</v>
      </c>
      <c r="X19" s="21">
        <f t="shared" si="3"/>
        <v>0.5801834740419618</v>
      </c>
    </row>
    <row r="20" spans="1:24" x14ac:dyDescent="0.25">
      <c r="A20" s="14">
        <v>1996</v>
      </c>
      <c r="B20" s="11">
        <v>1.5934063029381207</v>
      </c>
      <c r="C20" s="11">
        <v>0.81789761701421071</v>
      </c>
      <c r="D20" s="11">
        <v>3.6588330632090731</v>
      </c>
      <c r="E20" s="11">
        <v>1.3880040297411682</v>
      </c>
      <c r="F20" s="11">
        <v>7.809274791675719</v>
      </c>
      <c r="G20" s="11">
        <v>1.2863694039148186</v>
      </c>
      <c r="H20" s="11">
        <v>1.3884283521418865</v>
      </c>
      <c r="I20" s="11">
        <v>3.5667192356410879</v>
      </c>
      <c r="J20" s="11">
        <v>2.349535096726612</v>
      </c>
      <c r="K20" s="11">
        <v>3.4966829239504165</v>
      </c>
      <c r="L20" s="11">
        <v>2.6747835878668411</v>
      </c>
      <c r="U20" s="15">
        <f t="shared" si="0"/>
        <v>2.7299940368018141</v>
      </c>
      <c r="V20" s="15">
        <f t="shared" si="1"/>
        <v>1.8764154698867614</v>
      </c>
      <c r="W20" s="15">
        <f t="shared" si="2"/>
        <v>0.68733317530795079</v>
      </c>
      <c r="X20" s="21">
        <f t="shared" si="3"/>
        <v>0.53510987649881658</v>
      </c>
    </row>
    <row r="21" spans="1:24" x14ac:dyDescent="0.25">
      <c r="A21" s="14">
        <v>1997</v>
      </c>
      <c r="B21" s="11">
        <v>3.710444953595001</v>
      </c>
      <c r="C21" s="11">
        <v>1.849200669808468</v>
      </c>
      <c r="D21" s="11">
        <v>6.2518078411445117</v>
      </c>
      <c r="E21" s="11">
        <v>2.3373334056069979</v>
      </c>
      <c r="F21" s="11">
        <v>10.289950511202832</v>
      </c>
      <c r="G21" s="11">
        <v>1.8353619896630136</v>
      </c>
      <c r="H21" s="11">
        <v>5.7097170909660093</v>
      </c>
      <c r="I21" s="11">
        <v>4.2998674288511722</v>
      </c>
      <c r="J21" s="11">
        <v>2.0935964761565913</v>
      </c>
      <c r="K21" s="11">
        <v>4.4262103539967512</v>
      </c>
      <c r="L21" s="11">
        <v>3.6896139984344387</v>
      </c>
      <c r="U21" s="15">
        <f t="shared" si="0"/>
        <v>4.2266458835841627</v>
      </c>
      <c r="V21" s="15">
        <f t="shared" si="1"/>
        <v>2.3961025931508617</v>
      </c>
      <c r="W21" s="15">
        <f t="shared" si="2"/>
        <v>0.56690403197889516</v>
      </c>
      <c r="X21" s="21">
        <f t="shared" si="3"/>
        <v>0.50402401712431033</v>
      </c>
    </row>
    <row r="22" spans="1:24" x14ac:dyDescent="0.25">
      <c r="A22" s="14">
        <v>1998</v>
      </c>
      <c r="B22" s="11">
        <v>1.9752743660678789</v>
      </c>
      <c r="C22" s="11">
        <v>1.9796184070367531</v>
      </c>
      <c r="D22" s="11">
        <v>5.4285125669550922</v>
      </c>
      <c r="E22" s="11">
        <v>3.5562012550393547</v>
      </c>
      <c r="F22" s="11">
        <v>8.5001998532641778</v>
      </c>
      <c r="G22" s="11">
        <v>1.616076033605566</v>
      </c>
      <c r="H22" s="11">
        <v>6.0446514676665544</v>
      </c>
      <c r="I22" s="11">
        <v>4.5254150407399578</v>
      </c>
      <c r="J22" s="11">
        <v>3.5814310090736399</v>
      </c>
      <c r="K22" s="11">
        <v>4.7917721542073792</v>
      </c>
      <c r="L22" s="11">
        <v>4.3059784469708546</v>
      </c>
      <c r="U22" s="15">
        <f t="shared" si="0"/>
        <v>4.2095573273297466</v>
      </c>
      <c r="V22" s="15">
        <f t="shared" si="1"/>
        <v>1.9358644507050649</v>
      </c>
      <c r="W22" s="15">
        <f t="shared" si="2"/>
        <v>0.45987363995183883</v>
      </c>
      <c r="X22" s="21">
        <f t="shared" si="3"/>
        <v>0.57012353452807529</v>
      </c>
    </row>
    <row r="23" spans="1:24" x14ac:dyDescent="0.25">
      <c r="A23" s="8">
        <v>1999</v>
      </c>
      <c r="B23">
        <v>3.5633115521348913</v>
      </c>
      <c r="C23">
        <v>1.9871349492866131</v>
      </c>
      <c r="D23">
        <v>4.4441342731523577</v>
      </c>
      <c r="E23">
        <v>3.4070991477819206</v>
      </c>
      <c r="F23">
        <v>10.617852309035243</v>
      </c>
      <c r="G23">
        <v>1.5598502802657492</v>
      </c>
      <c r="H23">
        <v>8.4810028247483302</v>
      </c>
      <c r="I23">
        <v>5.0516933676622529</v>
      </c>
      <c r="J23">
        <v>3.5563302406090571</v>
      </c>
      <c r="K23">
        <v>3.8882133949505118</v>
      </c>
      <c r="L23">
        <v>4.484774430372056</v>
      </c>
      <c r="U23" s="15">
        <f t="shared" si="0"/>
        <v>4.6401269790908168</v>
      </c>
      <c r="V23" s="15">
        <f t="shared" si="1"/>
        <v>2.5524286400102625</v>
      </c>
      <c r="W23" s="15">
        <f t="shared" si="2"/>
        <v>0.55007732579559354</v>
      </c>
      <c r="X23" s="21">
        <f t="shared" si="3"/>
        <v>0.7335341312885828</v>
      </c>
    </row>
    <row r="24" spans="1:24" x14ac:dyDescent="0.25">
      <c r="A24" s="8">
        <v>2000</v>
      </c>
      <c r="B24">
        <v>3.6336520149299503</v>
      </c>
      <c r="C24">
        <v>2.962045367845235</v>
      </c>
      <c r="D24">
        <v>5.6348474521910106</v>
      </c>
      <c r="E24">
        <v>3.875162258929322</v>
      </c>
      <c r="F24">
        <v>9.5598892229765937</v>
      </c>
      <c r="G24">
        <v>3.7101065868926071</v>
      </c>
      <c r="H24">
        <v>8.2397991119303953</v>
      </c>
      <c r="I24">
        <v>4.2387630688727853</v>
      </c>
      <c r="J24">
        <v>3.3757219732499806</v>
      </c>
      <c r="K24">
        <v>3.7874940006001196</v>
      </c>
      <c r="L24">
        <v>5.2890995950591844</v>
      </c>
      <c r="M24" s="5" t="s">
        <v>57</v>
      </c>
      <c r="U24" s="15">
        <f t="shared" si="0"/>
        <v>4.9369618775888346</v>
      </c>
      <c r="V24" s="15">
        <f t="shared" si="1"/>
        <v>2.0308746090218905</v>
      </c>
      <c r="W24" s="15">
        <f t="shared" si="2"/>
        <v>0.41136120945980453</v>
      </c>
      <c r="X24" s="21">
        <f t="shared" si="3"/>
        <v>0.71756825557399373</v>
      </c>
    </row>
    <row r="25" spans="1:24" x14ac:dyDescent="0.25">
      <c r="A25" s="8">
        <v>2001</v>
      </c>
      <c r="B25">
        <v>0.81154360690823069</v>
      </c>
      <c r="C25">
        <v>1.6954714518861067</v>
      </c>
      <c r="D25">
        <v>2.5807920754502049</v>
      </c>
      <c r="E25">
        <v>1.954449424428887</v>
      </c>
      <c r="F25">
        <v>5.8036373832272687</v>
      </c>
      <c r="G25">
        <v>1.7721887614099501</v>
      </c>
      <c r="H25">
        <v>2.5319749230962287</v>
      </c>
      <c r="I25">
        <v>2.1242643448480862</v>
      </c>
      <c r="J25">
        <v>1.2671704690229859</v>
      </c>
      <c r="K25">
        <v>1.9433052241371769</v>
      </c>
      <c r="L25">
        <v>4.0010738354013142</v>
      </c>
      <c r="M25">
        <v>4.1316120764127788</v>
      </c>
      <c r="U25" s="15">
        <f t="shared" si="0"/>
        <v>2.5514569646857681</v>
      </c>
      <c r="V25" s="15">
        <f t="shared" si="1"/>
        <v>1.3571298551774233</v>
      </c>
      <c r="W25" s="15">
        <f t="shared" si="2"/>
        <v>0.53190387843541953</v>
      </c>
      <c r="X25" s="21">
        <f t="shared" si="3"/>
        <v>0.76920225748864723</v>
      </c>
    </row>
    <row r="26" spans="1:24" x14ac:dyDescent="0.25">
      <c r="A26" s="8">
        <v>2002</v>
      </c>
      <c r="B26">
        <v>1.7805063006044435</v>
      </c>
      <c r="C26">
        <v>0</v>
      </c>
      <c r="D26">
        <v>1.6803250889493029</v>
      </c>
      <c r="E26">
        <v>1.1184568913151338</v>
      </c>
      <c r="F26">
        <v>6.3092741465944613</v>
      </c>
      <c r="G26">
        <v>0.24854743956910852</v>
      </c>
      <c r="H26">
        <v>3.8194697969992575</v>
      </c>
      <c r="I26">
        <v>0.10362998105269128</v>
      </c>
      <c r="J26">
        <v>1.6515494073389192</v>
      </c>
      <c r="K26">
        <v>0.76879571995517892</v>
      </c>
      <c r="L26">
        <v>2.8798760971945825</v>
      </c>
      <c r="M26">
        <v>3.9228718422949669</v>
      </c>
      <c r="U26" s="15">
        <f t="shared" si="0"/>
        <v>2.0236085593223372</v>
      </c>
      <c r="V26" s="15">
        <f t="shared" si="1"/>
        <v>1.8159895973535094</v>
      </c>
      <c r="W26" s="15">
        <f t="shared" si="2"/>
        <v>0.8974016189977202</v>
      </c>
      <c r="X26" s="21">
        <f t="shared" si="3"/>
        <v>0.73439613753486233</v>
      </c>
    </row>
    <row r="27" spans="1:24" x14ac:dyDescent="0.25">
      <c r="A27" s="8">
        <v>2003</v>
      </c>
      <c r="B27">
        <v>0.7745672334992264</v>
      </c>
      <c r="C27">
        <v>-0.70990617188078886</v>
      </c>
      <c r="D27">
        <v>1.9939840869396477</v>
      </c>
      <c r="E27">
        <v>0.81953166864028049</v>
      </c>
      <c r="F27">
        <v>3.1195091034444999</v>
      </c>
      <c r="G27">
        <v>0.15131818840843891</v>
      </c>
      <c r="H27">
        <v>1.6292870502999506</v>
      </c>
      <c r="I27">
        <v>0.28392258104794621</v>
      </c>
      <c r="J27">
        <v>0.94147331199927464</v>
      </c>
      <c r="K27">
        <v>-0.93420516258385078</v>
      </c>
      <c r="L27">
        <v>3.1875714756449725</v>
      </c>
      <c r="M27">
        <v>5.7945312644415878</v>
      </c>
      <c r="U27" s="15">
        <f t="shared" si="0"/>
        <v>1.4209653858250988</v>
      </c>
      <c r="V27" s="15">
        <f t="shared" si="1"/>
        <v>1.8144685325934777</v>
      </c>
      <c r="W27" s="15">
        <f t="shared" si="2"/>
        <v>1.2769266237543762</v>
      </c>
      <c r="X27" s="21">
        <f t="shared" si="3"/>
        <v>0.64412451117232139</v>
      </c>
    </row>
    <row r="28" spans="1:24" x14ac:dyDescent="0.25">
      <c r="A28" s="8">
        <v>2004</v>
      </c>
      <c r="B28">
        <v>3.6346806722403073</v>
      </c>
      <c r="C28">
        <v>1.1699704128651547</v>
      </c>
      <c r="D28">
        <v>3.9260571754744689</v>
      </c>
      <c r="E28">
        <v>2.7864241106665588</v>
      </c>
      <c r="F28">
        <v>6.6812276023426165</v>
      </c>
      <c r="G28">
        <v>1.5819388612924286</v>
      </c>
      <c r="H28">
        <v>3.6121767066421171</v>
      </c>
      <c r="I28">
        <v>2.030706314918902</v>
      </c>
      <c r="J28">
        <v>2.7351185184438833</v>
      </c>
      <c r="K28">
        <v>1.8115830412626934</v>
      </c>
      <c r="L28">
        <v>3.1667465006120636</v>
      </c>
      <c r="M28">
        <v>5.0609925647783172</v>
      </c>
      <c r="U28" s="15">
        <f t="shared" si="0"/>
        <v>3.1831352067949594</v>
      </c>
      <c r="V28" s="15">
        <f t="shared" si="1"/>
        <v>1.4968627967274697</v>
      </c>
      <c r="W28" s="15">
        <f t="shared" si="2"/>
        <v>0.47024794722264829</v>
      </c>
      <c r="X28" s="21">
        <f t="shared" si="3"/>
        <v>0.90641358713232623</v>
      </c>
    </row>
    <row r="29" spans="1:24" x14ac:dyDescent="0.25">
      <c r="A29" s="8">
        <v>2005</v>
      </c>
      <c r="B29">
        <v>2.0942727084718484</v>
      </c>
      <c r="C29">
        <v>0.70671394810023003</v>
      </c>
      <c r="D29">
        <v>2.7799550309805596</v>
      </c>
      <c r="E29">
        <v>1.6077138137054874</v>
      </c>
      <c r="F29">
        <v>6.0063833022987012</v>
      </c>
      <c r="G29">
        <v>0.94966625764865853</v>
      </c>
      <c r="H29">
        <v>3.172442732891497</v>
      </c>
      <c r="I29">
        <v>2.1603660016700701</v>
      </c>
      <c r="J29">
        <v>2.2440668122355447</v>
      </c>
      <c r="K29">
        <v>0.76678443531667995</v>
      </c>
      <c r="L29">
        <v>3.7230017884165534</v>
      </c>
      <c r="M29">
        <v>0.59914205547416088</v>
      </c>
      <c r="U29" s="15">
        <f t="shared" si="0"/>
        <v>2.2342090739341658</v>
      </c>
      <c r="V29" s="15">
        <f t="shared" si="1"/>
        <v>1.4958727248458918</v>
      </c>
      <c r="W29" s="15">
        <f t="shared" si="2"/>
        <v>0.66953121903307156</v>
      </c>
      <c r="X29" s="21">
        <f t="shared" si="3"/>
        <v>0.72993589998390063</v>
      </c>
    </row>
    <row r="30" spans="1:24" x14ac:dyDescent="0.25">
      <c r="A30" s="8">
        <v>2006</v>
      </c>
      <c r="B30">
        <v>2.5061401154613066</v>
      </c>
      <c r="C30">
        <v>3.7001595720548437</v>
      </c>
      <c r="D30">
        <v>4.0551974438618288</v>
      </c>
      <c r="E30">
        <v>2.3749468998576617</v>
      </c>
      <c r="F30">
        <v>5.521667081023125</v>
      </c>
      <c r="G30">
        <v>2.0065866547446944</v>
      </c>
      <c r="H30">
        <v>5.1784859655699051</v>
      </c>
      <c r="I30">
        <v>3.5186369613529678</v>
      </c>
      <c r="J30">
        <v>3.4540410323043744</v>
      </c>
      <c r="K30">
        <v>1.5530538382948862</v>
      </c>
      <c r="L30">
        <v>4.1741231864199904</v>
      </c>
      <c r="M30">
        <v>5.6524337201578021</v>
      </c>
      <c r="N30" s="5" t="s">
        <v>58</v>
      </c>
      <c r="U30" s="15">
        <f t="shared" si="0"/>
        <v>3.6412893725919488</v>
      </c>
      <c r="V30" s="15">
        <f t="shared" si="1"/>
        <v>1.3031201663429481</v>
      </c>
      <c r="W30" s="15">
        <f t="shared" si="2"/>
        <v>0.35787327866649582</v>
      </c>
      <c r="X30" s="21">
        <f t="shared" si="3"/>
        <v>0.83726576533781905</v>
      </c>
    </row>
    <row r="31" spans="1:24" x14ac:dyDescent="0.25">
      <c r="A31" s="8">
        <v>2007</v>
      </c>
      <c r="B31">
        <v>3.4489737916903351</v>
      </c>
      <c r="C31">
        <v>3.2605352968215726</v>
      </c>
      <c r="D31">
        <v>5.1848008088545896</v>
      </c>
      <c r="E31">
        <v>2.3614988742485536</v>
      </c>
      <c r="F31">
        <v>5.2087163857085841</v>
      </c>
      <c r="G31">
        <v>1.4738685466187746</v>
      </c>
      <c r="H31">
        <v>8.3545532090558936</v>
      </c>
      <c r="I31">
        <v>3.6984731061552765</v>
      </c>
      <c r="J31">
        <v>3.7274151755296856</v>
      </c>
      <c r="K31">
        <v>2.4920024464220063</v>
      </c>
      <c r="L31">
        <v>3.7689924077177324</v>
      </c>
      <c r="M31">
        <v>3.273746857104868</v>
      </c>
      <c r="N31">
        <v>6.9416456690780848</v>
      </c>
      <c r="O31" s="5" t="s">
        <v>59</v>
      </c>
      <c r="P31" s="5" t="s">
        <v>60</v>
      </c>
      <c r="U31" s="15">
        <f t="shared" si="0"/>
        <v>4.0919401980773813</v>
      </c>
      <c r="V31" s="15">
        <f t="shared" si="1"/>
        <v>1.8251832753029784</v>
      </c>
      <c r="W31" s="15">
        <f t="shared" si="2"/>
        <v>0.44604348718501557</v>
      </c>
      <c r="X31" s="21">
        <f t="shared" si="3"/>
        <v>1.2833043468607261</v>
      </c>
    </row>
    <row r="32" spans="1:24" x14ac:dyDescent="0.25">
      <c r="A32" s="8">
        <v>2008</v>
      </c>
      <c r="B32">
        <v>0.78317303775475011</v>
      </c>
      <c r="C32">
        <v>1.0823154039190541</v>
      </c>
      <c r="D32">
        <v>0.72066848740992384</v>
      </c>
      <c r="E32">
        <v>0.19529476711906568</v>
      </c>
      <c r="F32">
        <v>-3.9359290675004672</v>
      </c>
      <c r="G32">
        <v>-1.0504028348038332</v>
      </c>
      <c r="H32">
        <v>-1.2795855724345557</v>
      </c>
      <c r="I32">
        <v>1.6990607781359586</v>
      </c>
      <c r="J32">
        <v>1.4604251931814076</v>
      </c>
      <c r="K32">
        <v>0.1992722487473344</v>
      </c>
      <c r="L32">
        <v>1.117686860029778</v>
      </c>
      <c r="M32">
        <v>-0.33517255731206319</v>
      </c>
      <c r="N32">
        <v>3.3001302991165318</v>
      </c>
      <c r="O32">
        <v>3.346512731298418</v>
      </c>
      <c r="P32">
        <v>3.8639660582811928</v>
      </c>
      <c r="Q32" s="5" t="s">
        <v>61</v>
      </c>
      <c r="U32" s="15">
        <f t="shared" si="0"/>
        <v>0.74449438886283303</v>
      </c>
      <c r="V32" s="15">
        <f t="shared" si="1"/>
        <v>1.9270284329359</v>
      </c>
      <c r="W32" s="15">
        <f t="shared" si="2"/>
        <v>2.5883720035544004</v>
      </c>
      <c r="X32" s="21">
        <f t="shared" si="3"/>
        <v>0.60155592356203902</v>
      </c>
    </row>
    <row r="33" spans="1:24" x14ac:dyDescent="0.25">
      <c r="A33" s="8">
        <v>2009</v>
      </c>
      <c r="B33">
        <v>-2.2531746349459354</v>
      </c>
      <c r="C33">
        <v>-5.618860434658572</v>
      </c>
      <c r="D33">
        <v>-8.2690365582710541</v>
      </c>
      <c r="E33">
        <v>-2.941341057959491</v>
      </c>
      <c r="F33">
        <v>-4.6267715982967133</v>
      </c>
      <c r="G33">
        <v>-5.4820550401474435</v>
      </c>
      <c r="H33">
        <v>-4.358607005322952</v>
      </c>
      <c r="I33">
        <v>-3.7675835367598154</v>
      </c>
      <c r="J33">
        <v>-3.7645804830808771</v>
      </c>
      <c r="K33">
        <v>-2.9781048002483459</v>
      </c>
      <c r="L33">
        <v>-3.5737514486915671</v>
      </c>
      <c r="M33">
        <v>-4.3007336666282043</v>
      </c>
      <c r="N33">
        <v>-7.7972765756303062</v>
      </c>
      <c r="O33">
        <v>-2.4622777216662115</v>
      </c>
      <c r="P33">
        <v>-1.7724507506472378</v>
      </c>
      <c r="Q33">
        <v>-5.4225423133296005</v>
      </c>
      <c r="U33" s="15">
        <f t="shared" si="0"/>
        <v>-4.3368217266427704</v>
      </c>
      <c r="V33" s="15">
        <f t="shared" si="1"/>
        <v>1.78737982504045</v>
      </c>
      <c r="W33" s="15">
        <f t="shared" si="2"/>
        <v>-0.41214048851948087</v>
      </c>
      <c r="X33" s="21">
        <f t="shared" si="3"/>
        <v>-6.7601122638780167</v>
      </c>
    </row>
    <row r="34" spans="1:24" x14ac:dyDescent="0.25">
      <c r="A34" s="8">
        <v>2010</v>
      </c>
      <c r="B34">
        <v>2.74421327182894</v>
      </c>
      <c r="C34">
        <v>4.0799333048706927</v>
      </c>
      <c r="D34">
        <v>2.9923375022018632</v>
      </c>
      <c r="E34">
        <v>1.965657376414967</v>
      </c>
      <c r="F34">
        <v>1.8016790333514621</v>
      </c>
      <c r="G34">
        <v>1.6865234030892111</v>
      </c>
      <c r="H34">
        <v>4.8649685603288901</v>
      </c>
      <c r="I34">
        <v>1.4026621772173797</v>
      </c>
      <c r="J34">
        <v>1.8370945915250161</v>
      </c>
      <c r="K34">
        <v>1.898691175609585</v>
      </c>
      <c r="L34">
        <v>1.4063877762708898E-2</v>
      </c>
      <c r="M34">
        <v>-5.4790371077553033</v>
      </c>
      <c r="N34">
        <v>1.2377559087055801</v>
      </c>
      <c r="O34">
        <v>3.5426832138318503</v>
      </c>
      <c r="P34">
        <v>1.3177778042192614</v>
      </c>
      <c r="Q34">
        <v>5.0417166650381944</v>
      </c>
      <c r="R34" s="5" t="s">
        <v>62</v>
      </c>
      <c r="U34" s="15">
        <f t="shared" si="0"/>
        <v>1.9342950473900187</v>
      </c>
      <c r="V34" s="15">
        <f t="shared" si="1"/>
        <v>2.333109056004282</v>
      </c>
      <c r="W34" s="15">
        <f t="shared" si="2"/>
        <v>1.2061805458026638</v>
      </c>
      <c r="X34" s="21">
        <f t="shared" si="3"/>
        <v>-6.4449415055444819</v>
      </c>
    </row>
    <row r="35" spans="1:24" x14ac:dyDescent="0.25">
      <c r="A35" s="8">
        <v>2011</v>
      </c>
      <c r="B35">
        <v>1.7983026591308402</v>
      </c>
      <c r="C35">
        <v>3.6600001550351635</v>
      </c>
      <c r="D35">
        <v>2.5708177445216336</v>
      </c>
      <c r="E35">
        <v>2.0792291743201048</v>
      </c>
      <c r="F35">
        <v>2.9849077398845054</v>
      </c>
      <c r="G35">
        <v>0.5766230221042008</v>
      </c>
      <c r="H35">
        <v>2.5392348393685609</v>
      </c>
      <c r="I35">
        <v>1.6636263443924975</v>
      </c>
      <c r="J35">
        <v>2.9227976363638248</v>
      </c>
      <c r="K35">
        <v>-1.8268523506265808</v>
      </c>
      <c r="L35">
        <v>-0.99876495811496113</v>
      </c>
      <c r="M35">
        <v>-9.1324941532294872</v>
      </c>
      <c r="N35">
        <v>0.6493669277034968</v>
      </c>
      <c r="O35">
        <v>1.3228274869308478</v>
      </c>
      <c r="P35">
        <v>0.32119600002349102</v>
      </c>
      <c r="Q35">
        <v>2.8190995175775697</v>
      </c>
      <c r="R35">
        <v>7.5973002092456028</v>
      </c>
      <c r="U35" s="15">
        <f t="shared" si="0"/>
        <v>1.2674834114489006</v>
      </c>
      <c r="V35" s="15">
        <f t="shared" si="1"/>
        <v>3.2803309588430283</v>
      </c>
      <c r="W35" s="15">
        <f t="shared" si="2"/>
        <v>2.5880661862810319</v>
      </c>
      <c r="X35" s="21">
        <f t="shared" si="3"/>
        <v>-6.3675686845377859</v>
      </c>
    </row>
    <row r="36" spans="1:24" x14ac:dyDescent="0.25">
      <c r="A36" s="8">
        <v>2012</v>
      </c>
      <c r="B36">
        <v>0.23479692439649114</v>
      </c>
      <c r="C36">
        <v>0.49199282913805575</v>
      </c>
      <c r="D36">
        <v>-1.4261893595956394</v>
      </c>
      <c r="E36">
        <v>0.18269303419411642</v>
      </c>
      <c r="F36">
        <v>3.7154753192481849E-2</v>
      </c>
      <c r="G36">
        <v>-2.8190137792549308</v>
      </c>
      <c r="H36">
        <v>-0.35251936009255758</v>
      </c>
      <c r="I36">
        <v>-1.0570374039357091</v>
      </c>
      <c r="J36">
        <v>0.68044437424867965</v>
      </c>
      <c r="K36">
        <v>-4.0282567482528009</v>
      </c>
      <c r="L36">
        <v>-2.9277505071771088</v>
      </c>
      <c r="M36">
        <v>-7.3004939353207305</v>
      </c>
      <c r="N36">
        <v>-2.6695820523256089</v>
      </c>
      <c r="O36">
        <v>2.7128073218878797</v>
      </c>
      <c r="P36">
        <v>-3.0582740213523323</v>
      </c>
      <c r="Q36">
        <v>1.657148687194109</v>
      </c>
      <c r="R36">
        <v>4.3072589876532561</v>
      </c>
      <c r="U36" s="15">
        <f t="shared" si="0"/>
        <v>-0.90204825031778524</v>
      </c>
      <c r="V36" s="15">
        <f t="shared" si="1"/>
        <v>2.672497114786561</v>
      </c>
      <c r="W36" s="15">
        <f>V36/U36</f>
        <v>-2.9626986293084201</v>
      </c>
      <c r="X36" s="21">
        <f t="shared" si="3"/>
        <v>-6.7758815668007433</v>
      </c>
    </row>
    <row r="37" spans="1:24" x14ac:dyDescent="0.25">
      <c r="A37" s="8">
        <v>2013</v>
      </c>
      <c r="B37">
        <v>0.20065044365264839</v>
      </c>
      <c r="C37">
        <v>0.48958448249463515</v>
      </c>
      <c r="D37">
        <v>-0.75803629482008716</v>
      </c>
      <c r="E37">
        <v>0.57624154577757736</v>
      </c>
      <c r="F37">
        <v>1.6388450031269173</v>
      </c>
      <c r="G37">
        <v>-1.7281608024923116</v>
      </c>
      <c r="H37">
        <v>3.6543703850578737</v>
      </c>
      <c r="I37">
        <v>-0.19033919969655244</v>
      </c>
      <c r="J37">
        <v>2.5504100615833636E-2</v>
      </c>
      <c r="K37">
        <v>-1.1301558228824433</v>
      </c>
      <c r="L37">
        <v>-1.7057050003465406</v>
      </c>
      <c r="M37">
        <v>-3.241425025065908</v>
      </c>
      <c r="N37">
        <v>-1.132054981107629</v>
      </c>
      <c r="O37">
        <v>4.6111062578259236</v>
      </c>
      <c r="P37">
        <v>-5.9339584478001086</v>
      </c>
      <c r="Q37">
        <v>1.4906464378200894</v>
      </c>
      <c r="R37">
        <v>1.9365434443487857</v>
      </c>
      <c r="S37" s="5" t="s">
        <v>63</v>
      </c>
      <c r="U37" s="15">
        <f t="shared" si="0"/>
        <v>-7.0373145499488032E-2</v>
      </c>
      <c r="V37" s="15">
        <f t="shared" si="1"/>
        <v>2.4081668527554219</v>
      </c>
      <c r="W37" s="15">
        <f t="shared" si="2"/>
        <v>-34.21996893364588</v>
      </c>
      <c r="X37" s="21">
        <f t="shared" si="3"/>
        <v>-6.0869501679569558</v>
      </c>
    </row>
    <row r="38" spans="1:24" x14ac:dyDescent="0.25">
      <c r="A38" s="8">
        <v>2014</v>
      </c>
      <c r="B38">
        <v>1.2932652351028651</v>
      </c>
      <c r="C38">
        <v>1.9296904098075771</v>
      </c>
      <c r="D38">
        <v>-0.63172809059385315</v>
      </c>
      <c r="E38">
        <v>0.9475864720860443</v>
      </c>
      <c r="F38">
        <v>8.3283793085711153</v>
      </c>
      <c r="G38">
        <v>0.11367323787827388</v>
      </c>
      <c r="H38">
        <v>5.7719158815812079</v>
      </c>
      <c r="I38">
        <v>1.4196902958408799</v>
      </c>
      <c r="J38">
        <v>0.82873387537792098</v>
      </c>
      <c r="K38">
        <v>0.8931877245328792</v>
      </c>
      <c r="L38">
        <v>1.3799972382426944</v>
      </c>
      <c r="M38">
        <v>0.73977712349650915</v>
      </c>
      <c r="N38">
        <v>2.9791960376642521</v>
      </c>
      <c r="O38">
        <v>8.1142395857980034</v>
      </c>
      <c r="P38">
        <v>-1.4037677717513475</v>
      </c>
      <c r="Q38">
        <v>2.750335016886325</v>
      </c>
      <c r="R38">
        <v>2.8907109679909553</v>
      </c>
      <c r="S38">
        <v>1.8582436516565508</v>
      </c>
      <c r="T38" s="5" t="s">
        <v>64</v>
      </c>
      <c r="U38" s="15">
        <f t="shared" si="0"/>
        <v>2.233507011120492</v>
      </c>
      <c r="V38" s="15">
        <f t="shared" si="1"/>
        <v>2.5991618215156946</v>
      </c>
      <c r="W38" s="15">
        <f t="shared" si="2"/>
        <v>1.1637133031482014</v>
      </c>
      <c r="X38" s="21">
        <f t="shared" si="3"/>
        <v>0.94630452346527594</v>
      </c>
    </row>
    <row r="39" spans="1:24" x14ac:dyDescent="0.25">
      <c r="A39" s="8">
        <v>2015</v>
      </c>
      <c r="B39">
        <v>1.4269568094580762</v>
      </c>
      <c r="C39">
        <v>1.7432053936599345</v>
      </c>
      <c r="D39">
        <v>0.13508225544482855</v>
      </c>
      <c r="E39">
        <v>1.0674616470288498</v>
      </c>
      <c r="F39">
        <v>25.557268846055507</v>
      </c>
      <c r="G39">
        <v>0.9519588718509624</v>
      </c>
      <c r="H39">
        <v>2.8616746356045439</v>
      </c>
      <c r="I39">
        <v>2.2607570294759967</v>
      </c>
      <c r="J39">
        <v>1.0918542316619408</v>
      </c>
      <c r="K39">
        <v>1.8220668261813842</v>
      </c>
      <c r="L39">
        <v>3.4322533279236467</v>
      </c>
      <c r="M39">
        <v>-0.29090229694254788</v>
      </c>
      <c r="N39">
        <v>2.2589023976022702</v>
      </c>
      <c r="O39">
        <v>9.6216480644704347</v>
      </c>
      <c r="P39">
        <v>1.9790635904380025</v>
      </c>
      <c r="Q39">
        <v>3.8501006044002537</v>
      </c>
      <c r="R39">
        <v>1.6742866228291575</v>
      </c>
      <c r="S39">
        <v>2.9717038316125866</v>
      </c>
      <c r="T39">
        <v>2.0346489742522067</v>
      </c>
      <c r="U39" s="15">
        <f t="shared" si="0"/>
        <v>3.4973679822635808</v>
      </c>
      <c r="V39" s="15">
        <f t="shared" si="1"/>
        <v>5.571463356150578</v>
      </c>
      <c r="W39" s="15">
        <f t="shared" si="2"/>
        <v>1.5930446508361389</v>
      </c>
      <c r="X39" s="21">
        <f t="shared" si="3"/>
        <v>0.87383493023763414</v>
      </c>
    </row>
    <row r="40" spans="1:24" x14ac:dyDescent="0.25">
      <c r="A40" s="8">
        <v>2016</v>
      </c>
      <c r="B40">
        <v>1.4122920154533887</v>
      </c>
      <c r="C40">
        <v>1.9436254278131742</v>
      </c>
      <c r="D40">
        <v>2.1353818152618942</v>
      </c>
      <c r="E40">
        <v>1.1876503808742314</v>
      </c>
      <c r="F40">
        <v>5.1414601544868219</v>
      </c>
      <c r="G40">
        <v>0.85826263000832625</v>
      </c>
      <c r="H40">
        <v>3.0826433160572577</v>
      </c>
      <c r="I40">
        <v>2.2099415159184161</v>
      </c>
      <c r="J40">
        <v>1.4509154382148495</v>
      </c>
      <c r="K40">
        <v>1.619414632550999</v>
      </c>
      <c r="L40">
        <v>3.2744627396774177</v>
      </c>
      <c r="M40">
        <v>-0.24431474084668992</v>
      </c>
      <c r="N40">
        <v>3.1483554899603945</v>
      </c>
      <c r="O40">
        <v>5.2305849470952808</v>
      </c>
      <c r="P40">
        <v>3.3967877023645343</v>
      </c>
      <c r="Q40">
        <v>3.3246952959640197</v>
      </c>
      <c r="R40">
        <v>2.0632627848823404</v>
      </c>
      <c r="S40">
        <v>2.2088192983349444</v>
      </c>
      <c r="T40">
        <v>2.3448807393884294</v>
      </c>
      <c r="U40" s="15">
        <f t="shared" si="0"/>
        <v>2.4099537675505278</v>
      </c>
      <c r="V40" s="15">
        <f t="shared" si="1"/>
        <v>1.3170440115529511</v>
      </c>
      <c r="W40" s="15">
        <f t="shared" si="2"/>
        <v>0.5465017749662443</v>
      </c>
      <c r="X40" s="21">
        <f t="shared" si="3"/>
        <v>0.51423006993838183</v>
      </c>
    </row>
    <row r="41" spans="1:24" x14ac:dyDescent="0.25">
      <c r="A41" s="9">
        <v>2017</v>
      </c>
      <c r="B41" s="10">
        <v>1.7297667624176256</v>
      </c>
      <c r="C41" s="10">
        <v>2.2228247553612022</v>
      </c>
      <c r="D41" s="10">
        <v>2.6342547459563832</v>
      </c>
      <c r="E41" s="10">
        <v>1.8194001808926572</v>
      </c>
      <c r="F41" s="10">
        <v>7.8023816080941231</v>
      </c>
      <c r="G41" s="10">
        <v>1.5022913719727313</v>
      </c>
      <c r="H41" s="10">
        <v>2.2979413056561526</v>
      </c>
      <c r="I41" s="10">
        <v>3.1622122933289205</v>
      </c>
      <c r="J41" s="10">
        <v>3.0352726788756854</v>
      </c>
      <c r="K41" s="10">
        <v>2.6798271030685044</v>
      </c>
      <c r="L41" s="10">
        <v>3.0517196161950579</v>
      </c>
      <c r="M41" s="10">
        <v>1.3513283886234859</v>
      </c>
      <c r="N41" s="10">
        <v>5.0008082222940118</v>
      </c>
      <c r="O41" s="10">
        <v>6.422489314450857</v>
      </c>
      <c r="P41" s="10">
        <v>3.8797547678876612</v>
      </c>
      <c r="Q41" s="10">
        <v>3.4001663110798717</v>
      </c>
      <c r="R41" s="10">
        <v>4.8541368290706828</v>
      </c>
      <c r="S41" s="10">
        <v>4.549337700694096</v>
      </c>
      <c r="T41" s="10">
        <v>3.8289362729028795</v>
      </c>
      <c r="U41" s="22">
        <f t="shared" si="0"/>
        <v>3.4328868541485575</v>
      </c>
      <c r="V41" s="22">
        <f t="shared" si="1"/>
        <v>1.6545085351482554</v>
      </c>
      <c r="W41" s="22">
        <f t="shared" si="2"/>
        <v>0.48195836491051935</v>
      </c>
      <c r="X41" s="23">
        <f t="shared" si="3"/>
        <v>0.48195836491051935</v>
      </c>
    </row>
    <row r="42" spans="1:24" x14ac:dyDescent="0.25">
      <c r="U42" s="15"/>
      <c r="V42" s="15"/>
      <c r="W42" s="15"/>
      <c r="X42" s="15"/>
    </row>
    <row r="43" spans="1:24" x14ac:dyDescent="0.25">
      <c r="U43" s="15"/>
      <c r="V43" s="15"/>
      <c r="W43" s="15"/>
      <c r="X43" s="15"/>
    </row>
    <row r="44" spans="1:24" x14ac:dyDescent="0.25">
      <c r="A44" s="8">
        <v>1999</v>
      </c>
      <c r="B44">
        <v>3.5633115521348913</v>
      </c>
      <c r="C44">
        <v>1.9871349492866131</v>
      </c>
      <c r="D44">
        <v>4.4441342731523577</v>
      </c>
      <c r="E44">
        <v>3.4070991477819206</v>
      </c>
      <c r="F44">
        <v>10.617852309035243</v>
      </c>
      <c r="G44">
        <v>1.5598502802657492</v>
      </c>
      <c r="H44">
        <v>8.4810028247483302</v>
      </c>
      <c r="I44">
        <v>5.0516933676622529</v>
      </c>
      <c r="J44">
        <v>3.5563302406090571</v>
      </c>
      <c r="K44">
        <v>3.8882133949505118</v>
      </c>
      <c r="L44">
        <v>4.484774430372056</v>
      </c>
      <c r="U44" s="15">
        <f t="shared" ref="U44:U62" si="4">AVERAGE(B44:T44)</f>
        <v>4.6401269790908168</v>
      </c>
      <c r="V44" s="15"/>
      <c r="W44" s="15"/>
      <c r="X44" s="15"/>
    </row>
    <row r="45" spans="1:24" x14ac:dyDescent="0.25">
      <c r="A45" s="8">
        <v>2000</v>
      </c>
      <c r="B45">
        <v>3.6336520149299503</v>
      </c>
      <c r="C45">
        <v>2.962045367845235</v>
      </c>
      <c r="D45">
        <v>5.6348474521910106</v>
      </c>
      <c r="E45">
        <v>3.875162258929322</v>
      </c>
      <c r="F45">
        <v>9.5598892229765937</v>
      </c>
      <c r="G45">
        <v>3.7101065868926071</v>
      </c>
      <c r="H45">
        <v>8.2397991119303953</v>
      </c>
      <c r="I45">
        <v>4.2387630688727853</v>
      </c>
      <c r="J45">
        <v>3.3757219732499806</v>
      </c>
      <c r="K45">
        <v>3.7874940006001196</v>
      </c>
      <c r="L45">
        <v>5.2890995950591844</v>
      </c>
      <c r="M45" s="5" t="s">
        <v>57</v>
      </c>
      <c r="U45" s="15">
        <f t="shared" si="4"/>
        <v>4.9369618775888346</v>
      </c>
      <c r="V45" s="15"/>
      <c r="W45" s="15"/>
      <c r="X45" s="15"/>
    </row>
    <row r="46" spans="1:24" x14ac:dyDescent="0.25">
      <c r="A46" s="8">
        <v>2001</v>
      </c>
      <c r="B46">
        <v>0.81154360690823069</v>
      </c>
      <c r="C46">
        <v>1.6954714518861067</v>
      </c>
      <c r="D46">
        <v>2.5807920754502049</v>
      </c>
      <c r="E46">
        <v>1.954449424428887</v>
      </c>
      <c r="F46">
        <v>5.8036373832272687</v>
      </c>
      <c r="G46">
        <v>1.7721887614099501</v>
      </c>
      <c r="H46">
        <v>2.5319749230962287</v>
      </c>
      <c r="I46">
        <v>2.1242643448480862</v>
      </c>
      <c r="J46">
        <v>1.2671704690229859</v>
      </c>
      <c r="K46">
        <v>1.9433052241371769</v>
      </c>
      <c r="L46">
        <v>4.0010738354013142</v>
      </c>
      <c r="M46">
        <v>4.1316120764127788</v>
      </c>
      <c r="U46" s="15">
        <f t="shared" si="4"/>
        <v>2.5514569646857681</v>
      </c>
      <c r="V46" s="15"/>
      <c r="W46" s="15"/>
      <c r="X46" s="15"/>
    </row>
    <row r="47" spans="1:24" x14ac:dyDescent="0.25">
      <c r="A47" s="8">
        <v>2002</v>
      </c>
      <c r="B47">
        <v>1.7805063006044435</v>
      </c>
      <c r="C47">
        <v>0</v>
      </c>
      <c r="D47">
        <v>1.6803250889493029</v>
      </c>
      <c r="E47">
        <v>1.1184568913151338</v>
      </c>
      <c r="F47">
        <v>6.3092741465944613</v>
      </c>
      <c r="G47">
        <v>0.24854743956910852</v>
      </c>
      <c r="H47">
        <v>3.8194697969992575</v>
      </c>
      <c r="I47">
        <v>0.10362998105269128</v>
      </c>
      <c r="J47">
        <v>1.6515494073389192</v>
      </c>
      <c r="K47">
        <v>0.76879571995517892</v>
      </c>
      <c r="L47">
        <v>2.8798760971945825</v>
      </c>
      <c r="M47">
        <v>3.9228718422949669</v>
      </c>
      <c r="U47" s="15">
        <f t="shared" si="4"/>
        <v>2.0236085593223372</v>
      </c>
      <c r="V47" s="15"/>
      <c r="W47" s="15"/>
      <c r="X47" s="15"/>
    </row>
    <row r="48" spans="1:24" x14ac:dyDescent="0.25">
      <c r="A48" s="8">
        <v>2003</v>
      </c>
      <c r="B48">
        <v>0.7745672334992264</v>
      </c>
      <c r="C48">
        <v>-0.70990617188078886</v>
      </c>
      <c r="D48">
        <v>1.9939840869396477</v>
      </c>
      <c r="E48">
        <v>0.81953166864028049</v>
      </c>
      <c r="F48">
        <v>3.1195091034444999</v>
      </c>
      <c r="G48">
        <v>0.15131818840843891</v>
      </c>
      <c r="H48">
        <v>1.6292870502999506</v>
      </c>
      <c r="I48">
        <v>0.28392258104794621</v>
      </c>
      <c r="J48">
        <v>0.94147331199927464</v>
      </c>
      <c r="K48">
        <v>-0.93420516258385078</v>
      </c>
      <c r="L48">
        <v>3.1875714756449725</v>
      </c>
      <c r="M48">
        <v>5.7945312644415878</v>
      </c>
      <c r="U48" s="15">
        <f t="shared" si="4"/>
        <v>1.4209653858250988</v>
      </c>
      <c r="V48" s="15"/>
      <c r="W48" s="15"/>
      <c r="X48" s="15"/>
    </row>
    <row r="49" spans="1:24" x14ac:dyDescent="0.25">
      <c r="A49" s="8">
        <v>2004</v>
      </c>
      <c r="B49">
        <v>3.6346806722403073</v>
      </c>
      <c r="C49">
        <v>1.1699704128651547</v>
      </c>
      <c r="D49">
        <v>3.9260571754744689</v>
      </c>
      <c r="E49">
        <v>2.7864241106665588</v>
      </c>
      <c r="F49">
        <v>6.6812276023426165</v>
      </c>
      <c r="G49">
        <v>1.5819388612924286</v>
      </c>
      <c r="H49">
        <v>3.6121767066421171</v>
      </c>
      <c r="I49">
        <v>2.030706314918902</v>
      </c>
      <c r="J49">
        <v>2.7351185184438833</v>
      </c>
      <c r="K49">
        <v>1.8115830412626934</v>
      </c>
      <c r="L49">
        <v>3.1667465006120636</v>
      </c>
      <c r="M49">
        <v>5.0609925647783172</v>
      </c>
      <c r="U49" s="15">
        <f t="shared" si="4"/>
        <v>3.1831352067949594</v>
      </c>
      <c r="V49" s="15"/>
      <c r="W49" s="15"/>
      <c r="X49" s="15"/>
    </row>
    <row r="50" spans="1:24" x14ac:dyDescent="0.25">
      <c r="A50" s="8">
        <v>2005</v>
      </c>
      <c r="B50">
        <v>2.0942727084718484</v>
      </c>
      <c r="C50">
        <v>0.70671394810023003</v>
      </c>
      <c r="D50">
        <v>2.7799550309805596</v>
      </c>
      <c r="E50">
        <v>1.6077138137054874</v>
      </c>
      <c r="F50">
        <v>6.0063833022987012</v>
      </c>
      <c r="G50">
        <v>0.94966625764865853</v>
      </c>
      <c r="H50">
        <v>3.172442732891497</v>
      </c>
      <c r="I50">
        <v>2.1603660016700701</v>
      </c>
      <c r="J50">
        <v>2.2440668122355447</v>
      </c>
      <c r="K50">
        <v>0.76678443531667995</v>
      </c>
      <c r="L50">
        <v>3.7230017884165534</v>
      </c>
      <c r="M50">
        <v>0.59914205547416088</v>
      </c>
      <c r="U50" s="15">
        <f t="shared" si="4"/>
        <v>2.2342090739341658</v>
      </c>
      <c r="V50" s="15"/>
      <c r="W50" s="15"/>
      <c r="X50" s="15"/>
    </row>
    <row r="51" spans="1:24" ht="15" customHeight="1" x14ac:dyDescent="0.25">
      <c r="A51" s="8">
        <v>2006</v>
      </c>
      <c r="B51">
        <v>2.5061401154613066</v>
      </c>
      <c r="C51">
        <v>3.7001595720548437</v>
      </c>
      <c r="D51">
        <v>4.0551974438618288</v>
      </c>
      <c r="E51">
        <v>2.3749468998576617</v>
      </c>
      <c r="F51">
        <v>5.521667081023125</v>
      </c>
      <c r="G51">
        <v>2.0065866547446944</v>
      </c>
      <c r="H51">
        <v>5.1784859655699051</v>
      </c>
      <c r="I51">
        <v>3.5186369613529678</v>
      </c>
      <c r="J51">
        <v>3.4540410323043744</v>
      </c>
      <c r="K51">
        <v>1.5530538382948862</v>
      </c>
      <c r="L51">
        <v>4.1741231864199904</v>
      </c>
      <c r="M51">
        <v>5.6524337201578021</v>
      </c>
      <c r="N51" s="5" t="s">
        <v>58</v>
      </c>
      <c r="U51" s="15">
        <f t="shared" si="4"/>
        <v>3.6412893725919488</v>
      </c>
      <c r="V51" s="15"/>
      <c r="W51" s="15"/>
      <c r="X51" s="15"/>
    </row>
    <row r="52" spans="1:24" ht="15" customHeight="1" x14ac:dyDescent="0.25">
      <c r="A52" s="8">
        <v>2007</v>
      </c>
      <c r="B52">
        <v>3.4489737916903351</v>
      </c>
      <c r="C52">
        <v>3.2605352968215726</v>
      </c>
      <c r="D52">
        <v>5.1848008088545896</v>
      </c>
      <c r="E52">
        <v>2.3614988742485536</v>
      </c>
      <c r="F52">
        <v>5.2087163857085841</v>
      </c>
      <c r="G52">
        <v>1.4738685466187746</v>
      </c>
      <c r="H52">
        <v>8.3545532090558936</v>
      </c>
      <c r="I52">
        <v>3.6984731061552765</v>
      </c>
      <c r="J52">
        <v>3.7274151755296856</v>
      </c>
      <c r="K52">
        <v>2.4920024464220063</v>
      </c>
      <c r="L52">
        <v>3.7689924077177324</v>
      </c>
      <c r="M52">
        <v>3.273746857104868</v>
      </c>
      <c r="N52">
        <v>6.9416456690780848</v>
      </c>
      <c r="O52" s="5" t="s">
        <v>59</v>
      </c>
      <c r="P52" s="5" t="s">
        <v>60</v>
      </c>
      <c r="Q52" t="s">
        <v>34</v>
      </c>
      <c r="U52" s="15">
        <f t="shared" si="4"/>
        <v>4.0919401980773813</v>
      </c>
      <c r="V52" s="15"/>
      <c r="W52" s="15"/>
      <c r="X52" s="15"/>
    </row>
    <row r="53" spans="1:24" x14ac:dyDescent="0.25">
      <c r="A53" s="8">
        <v>2008</v>
      </c>
      <c r="B53">
        <v>0.78317303775475011</v>
      </c>
      <c r="C53">
        <v>1.0823154039190541</v>
      </c>
      <c r="D53">
        <v>0.72066848740992384</v>
      </c>
      <c r="E53">
        <v>0.19529476711906568</v>
      </c>
      <c r="F53">
        <v>-3.9359290675004672</v>
      </c>
      <c r="G53">
        <v>-1.0504028348038332</v>
      </c>
      <c r="H53">
        <v>-1.2795855724345557</v>
      </c>
      <c r="I53">
        <v>1.6990607781359586</v>
      </c>
      <c r="J53">
        <v>1.4604251931814076</v>
      </c>
      <c r="K53">
        <v>0.1992722487473344</v>
      </c>
      <c r="L53">
        <v>1.117686860029778</v>
      </c>
      <c r="M53">
        <v>-0.33517255731206319</v>
      </c>
      <c r="N53">
        <v>3.3001302991165318</v>
      </c>
      <c r="O53">
        <v>3.346512731298418</v>
      </c>
      <c r="P53">
        <v>3.8639660582811928</v>
      </c>
      <c r="Q53" s="5" t="s">
        <v>61</v>
      </c>
      <c r="U53" s="15">
        <f t="shared" si="4"/>
        <v>0.74449438886283303</v>
      </c>
      <c r="V53" s="15"/>
      <c r="W53" s="15"/>
      <c r="X53" s="15"/>
    </row>
    <row r="54" spans="1:24" x14ac:dyDescent="0.25">
      <c r="A54" s="8">
        <v>2009</v>
      </c>
      <c r="B54">
        <v>-2.2531746349459354</v>
      </c>
      <c r="C54">
        <v>-5.618860434658572</v>
      </c>
      <c r="D54">
        <v>-8.2690365582710541</v>
      </c>
      <c r="E54">
        <v>-2.941341057959491</v>
      </c>
      <c r="F54">
        <v>-4.6267715982967133</v>
      </c>
      <c r="G54">
        <v>-5.4820550401474435</v>
      </c>
      <c r="H54">
        <v>-4.358607005322952</v>
      </c>
      <c r="I54">
        <v>-3.7675835367598154</v>
      </c>
      <c r="J54">
        <v>-3.7645804830808771</v>
      </c>
      <c r="K54">
        <v>-2.9781048002483459</v>
      </c>
      <c r="L54">
        <v>-3.5737514486915671</v>
      </c>
      <c r="M54">
        <v>-4.3007336666282043</v>
      </c>
      <c r="N54">
        <v>-7.7972765756303062</v>
      </c>
      <c r="O54">
        <v>-2.4622777216662115</v>
      </c>
      <c r="P54">
        <v>-1.7724507506472378</v>
      </c>
      <c r="Q54">
        <v>-5.4225423133296005</v>
      </c>
      <c r="U54" s="15">
        <f t="shared" si="4"/>
        <v>-4.3368217266427704</v>
      </c>
      <c r="V54" s="15"/>
      <c r="W54" s="15"/>
      <c r="X54" s="15"/>
    </row>
    <row r="55" spans="1:24" x14ac:dyDescent="0.25">
      <c r="A55" s="8">
        <v>2010</v>
      </c>
      <c r="B55">
        <v>2.74421327182894</v>
      </c>
      <c r="C55">
        <v>4.0799333048706927</v>
      </c>
      <c r="D55">
        <v>2.9923375022018632</v>
      </c>
      <c r="E55">
        <v>1.965657376414967</v>
      </c>
      <c r="F55">
        <v>1.8016790333514621</v>
      </c>
      <c r="G55">
        <v>1.6865234030892111</v>
      </c>
      <c r="H55">
        <v>4.8649685603288901</v>
      </c>
      <c r="I55">
        <v>1.4026621772173797</v>
      </c>
      <c r="J55">
        <v>1.8370945915250161</v>
      </c>
      <c r="K55">
        <v>1.898691175609585</v>
      </c>
      <c r="L55">
        <v>1.4063877762708898E-2</v>
      </c>
      <c r="M55">
        <v>-5.4790371077553033</v>
      </c>
      <c r="N55">
        <v>1.2377559087055801</v>
      </c>
      <c r="O55">
        <v>3.5426832138318503</v>
      </c>
      <c r="P55">
        <v>1.3177778042192614</v>
      </c>
      <c r="Q55">
        <v>5.0417166650381944</v>
      </c>
      <c r="R55" s="5" t="s">
        <v>62</v>
      </c>
      <c r="U55" s="15">
        <f t="shared" si="4"/>
        <v>1.9342950473900187</v>
      </c>
      <c r="V55" s="15"/>
      <c r="W55" s="15"/>
      <c r="X55" s="15"/>
    </row>
    <row r="56" spans="1:24" x14ac:dyDescent="0.25">
      <c r="A56" s="8">
        <v>2011</v>
      </c>
      <c r="B56">
        <v>1.7983026591308402</v>
      </c>
      <c r="C56">
        <v>3.6600001550351635</v>
      </c>
      <c r="D56">
        <v>2.5708177445216336</v>
      </c>
      <c r="E56">
        <v>2.0792291743201048</v>
      </c>
      <c r="F56">
        <v>2.9849077398845054</v>
      </c>
      <c r="G56">
        <v>0.5766230221042008</v>
      </c>
      <c r="H56">
        <v>2.5392348393685609</v>
      </c>
      <c r="I56">
        <v>1.6636263443924975</v>
      </c>
      <c r="J56">
        <v>2.9227976363638248</v>
      </c>
      <c r="K56">
        <v>-1.8268523506265808</v>
      </c>
      <c r="L56">
        <v>-0.99876495811496113</v>
      </c>
      <c r="M56">
        <v>-9.1324941532294872</v>
      </c>
      <c r="N56">
        <v>0.6493669277034968</v>
      </c>
      <c r="O56">
        <v>1.3228274869308478</v>
      </c>
      <c r="P56">
        <v>0.32119600002349102</v>
      </c>
      <c r="Q56">
        <v>2.8190995175775697</v>
      </c>
      <c r="R56">
        <v>7.5973002092456028</v>
      </c>
      <c r="U56" s="15">
        <f t="shared" si="4"/>
        <v>1.2674834114489006</v>
      </c>
      <c r="V56" s="15"/>
      <c r="W56" s="15"/>
      <c r="X56" s="15"/>
    </row>
    <row r="57" spans="1:24" x14ac:dyDescent="0.25">
      <c r="A57" s="8">
        <v>2012</v>
      </c>
      <c r="B57">
        <v>0.23479692439649114</v>
      </c>
      <c r="C57">
        <v>0.49199282913805575</v>
      </c>
      <c r="D57">
        <v>-1.4261893595956394</v>
      </c>
      <c r="E57">
        <v>0.18269303419411642</v>
      </c>
      <c r="F57">
        <v>3.7154753192481849E-2</v>
      </c>
      <c r="G57">
        <v>-2.8190137792549308</v>
      </c>
      <c r="H57">
        <v>-0.35251936009255758</v>
      </c>
      <c r="I57">
        <v>-1.0570374039357091</v>
      </c>
      <c r="J57">
        <v>0.68044437424867965</v>
      </c>
      <c r="K57">
        <v>-4.0282567482528009</v>
      </c>
      <c r="L57">
        <v>-2.9277505071771088</v>
      </c>
      <c r="M57">
        <v>-7.3004939353207305</v>
      </c>
      <c r="N57">
        <v>-2.6695820523256089</v>
      </c>
      <c r="O57">
        <v>2.7128073218878797</v>
      </c>
      <c r="P57">
        <v>-3.0582740213523323</v>
      </c>
      <c r="Q57">
        <v>1.657148687194109</v>
      </c>
      <c r="R57">
        <v>4.3072589876532561</v>
      </c>
      <c r="U57" s="15">
        <f t="shared" si="4"/>
        <v>-0.90204825031778524</v>
      </c>
      <c r="V57" s="15"/>
      <c r="W57" s="15"/>
      <c r="X57" s="15"/>
    </row>
    <row r="58" spans="1:24" x14ac:dyDescent="0.25">
      <c r="A58" s="8">
        <v>2013</v>
      </c>
      <c r="B58">
        <v>0.20065044365264839</v>
      </c>
      <c r="C58">
        <v>0.48958448249463515</v>
      </c>
      <c r="D58">
        <v>-0.75803629482008716</v>
      </c>
      <c r="E58">
        <v>0.57624154577757736</v>
      </c>
      <c r="F58">
        <v>1.6388450031269173</v>
      </c>
      <c r="G58">
        <v>-1.7281608024923116</v>
      </c>
      <c r="H58">
        <v>3.6543703850578737</v>
      </c>
      <c r="I58">
        <v>-0.19033919969655244</v>
      </c>
      <c r="J58">
        <v>2.5504100615833636E-2</v>
      </c>
      <c r="K58">
        <v>-1.1301558228824433</v>
      </c>
      <c r="L58">
        <v>-1.7057050003465406</v>
      </c>
      <c r="M58">
        <v>-3.241425025065908</v>
      </c>
      <c r="N58">
        <v>-1.132054981107629</v>
      </c>
      <c r="O58">
        <v>4.6111062578259236</v>
      </c>
      <c r="P58">
        <v>-5.9339584478001086</v>
      </c>
      <c r="Q58">
        <v>1.4906464378200894</v>
      </c>
      <c r="R58">
        <v>1.9365434443487857</v>
      </c>
      <c r="S58" s="5" t="s">
        <v>63</v>
      </c>
      <c r="U58" s="15">
        <f t="shared" si="4"/>
        <v>-7.0373145499488032E-2</v>
      </c>
      <c r="V58" s="15"/>
      <c r="W58" s="15"/>
      <c r="X58" s="15"/>
    </row>
    <row r="59" spans="1:24" x14ac:dyDescent="0.25">
      <c r="A59" s="8">
        <v>2014</v>
      </c>
      <c r="B59">
        <v>1.2932652351028651</v>
      </c>
      <c r="C59">
        <v>1.9296904098075771</v>
      </c>
      <c r="D59">
        <v>-0.63172809059385315</v>
      </c>
      <c r="E59">
        <v>0.9475864720860443</v>
      </c>
      <c r="F59">
        <v>8.3283793085711153</v>
      </c>
      <c r="G59">
        <v>0.11367323787827388</v>
      </c>
      <c r="H59">
        <v>5.7719158815812079</v>
      </c>
      <c r="I59">
        <v>1.4196902958408799</v>
      </c>
      <c r="J59">
        <v>0.82873387537792098</v>
      </c>
      <c r="K59">
        <v>0.8931877245328792</v>
      </c>
      <c r="L59">
        <v>1.3799972382426944</v>
      </c>
      <c r="M59">
        <v>0.73977712349650915</v>
      </c>
      <c r="N59">
        <v>2.9791960376642521</v>
      </c>
      <c r="O59">
        <v>8.1142395857980034</v>
      </c>
      <c r="P59">
        <v>-1.4037677717513475</v>
      </c>
      <c r="Q59">
        <v>2.750335016886325</v>
      </c>
      <c r="R59">
        <v>2.8907109679909553</v>
      </c>
      <c r="S59">
        <v>1.8582436516565508</v>
      </c>
      <c r="T59" s="5" t="s">
        <v>64</v>
      </c>
      <c r="U59" s="15">
        <f t="shared" si="4"/>
        <v>2.233507011120492</v>
      </c>
      <c r="V59" s="15"/>
      <c r="W59" s="15"/>
      <c r="X59" s="15"/>
    </row>
    <row r="60" spans="1:24" x14ac:dyDescent="0.25">
      <c r="A60" s="8">
        <v>2015</v>
      </c>
      <c r="B60">
        <v>1.4269568094580762</v>
      </c>
      <c r="C60">
        <v>1.7432053936599345</v>
      </c>
      <c r="D60">
        <v>0.13508225544482855</v>
      </c>
      <c r="E60">
        <v>1.0674616470288498</v>
      </c>
      <c r="F60">
        <v>25.557268846055507</v>
      </c>
      <c r="G60">
        <v>0.9519588718509624</v>
      </c>
      <c r="H60">
        <v>2.8616746356045439</v>
      </c>
      <c r="I60">
        <v>2.2607570294759967</v>
      </c>
      <c r="J60">
        <v>1.0918542316619408</v>
      </c>
      <c r="K60">
        <v>1.8220668261813842</v>
      </c>
      <c r="L60">
        <v>3.4322533279236467</v>
      </c>
      <c r="M60">
        <v>-0.29090229694254788</v>
      </c>
      <c r="N60">
        <v>2.2589023976022702</v>
      </c>
      <c r="O60">
        <v>9.6216480644704347</v>
      </c>
      <c r="P60">
        <v>1.9790635904380025</v>
      </c>
      <c r="Q60">
        <v>3.8501006044002537</v>
      </c>
      <c r="R60">
        <v>1.6742866228291575</v>
      </c>
      <c r="S60">
        <v>2.9717038316125866</v>
      </c>
      <c r="T60">
        <v>2.0346489742522067</v>
      </c>
      <c r="U60" s="15">
        <f t="shared" si="4"/>
        <v>3.4973679822635808</v>
      </c>
      <c r="V60" s="15"/>
      <c r="W60" s="15"/>
      <c r="X60" s="15"/>
    </row>
    <row r="61" spans="1:24" x14ac:dyDescent="0.25">
      <c r="A61" s="8">
        <v>2016</v>
      </c>
      <c r="B61">
        <v>1.4122920154533887</v>
      </c>
      <c r="C61">
        <v>1.9436254278131742</v>
      </c>
      <c r="D61">
        <v>2.1353818152618942</v>
      </c>
      <c r="E61">
        <v>1.1876503808742314</v>
      </c>
      <c r="F61">
        <v>5.1414601544868219</v>
      </c>
      <c r="G61">
        <v>0.85826263000832625</v>
      </c>
      <c r="H61">
        <v>3.0826433160572577</v>
      </c>
      <c r="I61">
        <v>2.2099415159184161</v>
      </c>
      <c r="J61">
        <v>1.4509154382148495</v>
      </c>
      <c r="K61">
        <v>1.619414632550999</v>
      </c>
      <c r="L61">
        <v>3.2744627396774177</v>
      </c>
      <c r="M61">
        <v>-0.24431474084668992</v>
      </c>
      <c r="N61">
        <v>3.1483554899603945</v>
      </c>
      <c r="O61">
        <v>5.2305849470952808</v>
      </c>
      <c r="P61">
        <v>3.3967877023645343</v>
      </c>
      <c r="Q61">
        <v>3.3246952959640197</v>
      </c>
      <c r="R61">
        <v>2.0632627848823404</v>
      </c>
      <c r="S61">
        <v>2.2088192983349444</v>
      </c>
      <c r="T61">
        <v>2.3448807393884294</v>
      </c>
      <c r="U61" s="15">
        <f t="shared" si="4"/>
        <v>2.4099537675505278</v>
      </c>
      <c r="V61" s="15"/>
      <c r="W61" s="15"/>
      <c r="X61" s="15"/>
    </row>
    <row r="62" spans="1:24" x14ac:dyDescent="0.25">
      <c r="A62" s="9">
        <v>2017</v>
      </c>
      <c r="B62" s="10">
        <v>1.7297667624176256</v>
      </c>
      <c r="C62" s="10">
        <v>2.2228247553612022</v>
      </c>
      <c r="D62" s="10">
        <v>2.6342547459563832</v>
      </c>
      <c r="E62" s="10">
        <v>1.8194001808926572</v>
      </c>
      <c r="F62" s="10">
        <v>7.8023816080941231</v>
      </c>
      <c r="G62" s="10">
        <v>1.5022913719727313</v>
      </c>
      <c r="H62" s="10">
        <v>2.2979413056561526</v>
      </c>
      <c r="I62" s="10">
        <v>3.1622122933289205</v>
      </c>
      <c r="J62" s="10">
        <v>3.0352726788756854</v>
      </c>
      <c r="K62" s="10">
        <v>2.6798271030685044</v>
      </c>
      <c r="L62" s="10">
        <v>3.0517196161950579</v>
      </c>
      <c r="M62" s="10">
        <v>1.3513283886234859</v>
      </c>
      <c r="N62" s="10">
        <v>5.0008082222940118</v>
      </c>
      <c r="O62" s="10">
        <v>6.422489314450857</v>
      </c>
      <c r="P62" s="10">
        <v>3.8797547678876612</v>
      </c>
      <c r="Q62" s="10">
        <v>3.4001663110798717</v>
      </c>
      <c r="R62" s="10">
        <v>4.8541368290706828</v>
      </c>
      <c r="S62" s="10">
        <v>4.549337700694096</v>
      </c>
      <c r="T62" s="10">
        <v>3.8289362729028795</v>
      </c>
      <c r="U62" s="22">
        <f t="shared" si="4"/>
        <v>3.4328868541485575</v>
      </c>
      <c r="V62" s="15"/>
      <c r="W62" s="15"/>
      <c r="X62" s="15"/>
    </row>
    <row r="64" spans="1:24" ht="45" x14ac:dyDescent="0.3">
      <c r="A64" s="18" t="s">
        <v>55</v>
      </c>
      <c r="B64" s="16">
        <f>CORREL(B44:B62,$U44:$U62)</f>
        <v>0.89089836751067075</v>
      </c>
      <c r="C64" s="16">
        <f t="shared" ref="C64:T64" si="5">CORREL(C44:C62,$U44:$U62)</f>
        <v>0.76815392197178833</v>
      </c>
      <c r="D64" s="16">
        <f t="shared" si="5"/>
        <v>0.90244953222213775</v>
      </c>
      <c r="E64" s="16">
        <f t="shared" si="5"/>
        <v>0.91547060405237535</v>
      </c>
      <c r="F64" s="16">
        <f t="shared" si="5"/>
        <v>0.66384022021072475</v>
      </c>
      <c r="G64" s="16">
        <f t="shared" si="5"/>
        <v>0.9479022903496872</v>
      </c>
      <c r="H64" s="16">
        <f t="shared" si="5"/>
        <v>0.84100583228742121</v>
      </c>
      <c r="I64" s="16">
        <f t="shared" si="5"/>
        <v>0.94623446154346069</v>
      </c>
      <c r="J64" s="16">
        <f t="shared" si="5"/>
        <v>0.88572124409491593</v>
      </c>
      <c r="K64" s="16">
        <f t="shared" si="5"/>
        <v>0.88497096492030092</v>
      </c>
      <c r="L64" s="16">
        <f t="shared" si="5"/>
        <v>0.88783114952674713</v>
      </c>
      <c r="M64" s="16">
        <f t="shared" si="5"/>
        <v>0.57083174026333039</v>
      </c>
      <c r="N64" s="16">
        <f t="shared" si="5"/>
        <v>0.94235403855566424</v>
      </c>
      <c r="O64" s="16">
        <f t="shared" si="5"/>
        <v>0.84871179908173944</v>
      </c>
      <c r="P64" s="16">
        <f t="shared" si="5"/>
        <v>0.56749834160593582</v>
      </c>
      <c r="Q64" s="16">
        <f t="shared" si="5"/>
        <v>0.90598992878368756</v>
      </c>
      <c r="R64" s="16">
        <f t="shared" si="5"/>
        <v>-0.15616767747157789</v>
      </c>
      <c r="S64" s="16">
        <f t="shared" si="5"/>
        <v>0.82001848260160537</v>
      </c>
      <c r="T64" s="16">
        <f t="shared" si="5"/>
        <v>0.30340602729131627</v>
      </c>
      <c r="U64" s="19" t="s">
        <v>56</v>
      </c>
      <c r="V64" s="17">
        <f>AVERAGE(B64:T64)</f>
        <v>0.75458532996852268</v>
      </c>
    </row>
    <row r="65" spans="1:22" x14ac:dyDescent="0.25">
      <c r="A65" t="s">
        <v>78</v>
      </c>
      <c r="B65" s="24">
        <v>536.05499999999995</v>
      </c>
      <c r="C65" s="24">
        <v>4029.14</v>
      </c>
      <c r="D65" s="24">
        <v>276.553</v>
      </c>
      <c r="E65" s="24">
        <v>2794.6959999999999</v>
      </c>
      <c r="F65" s="24">
        <v>366.44799999999998</v>
      </c>
      <c r="G65" s="24">
        <v>2086.9110000000001</v>
      </c>
      <c r="H65" s="24">
        <v>68.992999999999995</v>
      </c>
      <c r="I65" s="24">
        <v>909.88699999999994</v>
      </c>
      <c r="J65" s="24">
        <v>459.40100000000001</v>
      </c>
      <c r="K65" s="24">
        <v>237.96199999999999</v>
      </c>
      <c r="L65" s="24">
        <v>1437.047</v>
      </c>
      <c r="M65" s="24">
        <v>218.05699999999999</v>
      </c>
      <c r="N65" s="24">
        <v>54.969000000000001</v>
      </c>
      <c r="O65" s="24">
        <v>14.27</v>
      </c>
      <c r="P65" s="24">
        <v>23.963000000000001</v>
      </c>
      <c r="Q65" s="24">
        <v>106.94</v>
      </c>
      <c r="R65" s="24">
        <v>29.527000000000001</v>
      </c>
      <c r="S65" s="24">
        <v>34.286000000000001</v>
      </c>
      <c r="T65" s="24">
        <v>52.468000000000004</v>
      </c>
      <c r="U65">
        <f t="shared" ref="U65:U67" si="6">SUM(B65:T65)</f>
        <v>13737.573000000002</v>
      </c>
    </row>
    <row r="66" spans="1:22" x14ac:dyDescent="0.25">
      <c r="A66" t="s">
        <v>74</v>
      </c>
      <c r="B66" s="25">
        <f>B65/$U65</f>
        <v>3.9021084728721726E-2</v>
      </c>
      <c r="C66" s="25">
        <f t="shared" ref="C66:U66" si="7">C65/$U65</f>
        <v>0.29329343691203674</v>
      </c>
      <c r="D66" s="25">
        <f t="shared" si="7"/>
        <v>2.0131139612506514E-2</v>
      </c>
      <c r="E66" s="25">
        <f t="shared" si="7"/>
        <v>0.20343447856473626</v>
      </c>
      <c r="F66" s="25">
        <f t="shared" si="7"/>
        <v>2.6674871900589713E-2</v>
      </c>
      <c r="G66" s="25">
        <f t="shared" si="7"/>
        <v>0.15191264133773846</v>
      </c>
      <c r="H66" s="25">
        <f t="shared" si="7"/>
        <v>5.0222117109041007E-3</v>
      </c>
      <c r="I66" s="25">
        <f t="shared" si="7"/>
        <v>6.6233460597443214E-2</v>
      </c>
      <c r="J66" s="25">
        <f t="shared" si="7"/>
        <v>3.3441205371574724E-2</v>
      </c>
      <c r="K66" s="25">
        <f t="shared" si="7"/>
        <v>1.7321982565624942E-2</v>
      </c>
      <c r="L66" s="25">
        <f t="shared" si="7"/>
        <v>0.10460705104169418</v>
      </c>
      <c r="M66" s="25">
        <f t="shared" si="7"/>
        <v>1.5873036671033521E-2</v>
      </c>
      <c r="N66" s="25">
        <f t="shared" si="7"/>
        <v>4.0013618125996483E-3</v>
      </c>
      <c r="O66" s="25">
        <f t="shared" si="7"/>
        <v>1.0387569915006091E-3</v>
      </c>
      <c r="P66" s="25">
        <f t="shared" si="7"/>
        <v>1.7443401392662297E-3</v>
      </c>
      <c r="Q66" s="25">
        <f t="shared" si="7"/>
        <v>7.7844900260038638E-3</v>
      </c>
      <c r="R66" s="25">
        <f t="shared" si="7"/>
        <v>2.1493607349711624E-3</v>
      </c>
      <c r="S66" s="25">
        <f t="shared" si="7"/>
        <v>2.4957829159488357E-3</v>
      </c>
      <c r="T66" s="25">
        <f t="shared" si="7"/>
        <v>3.8193063651053936E-3</v>
      </c>
      <c r="U66" s="25">
        <f t="shared" si="7"/>
        <v>1</v>
      </c>
    </row>
    <row r="67" spans="1:22" ht="30.75" x14ac:dyDescent="0.3">
      <c r="A67" s="13" t="s">
        <v>75</v>
      </c>
      <c r="B67" s="27">
        <f>B66*B64</f>
        <v>3.4763820683313754E-2</v>
      </c>
      <c r="C67" s="27">
        <f t="shared" ref="C67:T67" si="8">C66*C64</f>
        <v>0.2252945038525663</v>
      </c>
      <c r="D67" s="27">
        <f t="shared" si="8"/>
        <v>1.816733752640505E-2</v>
      </c>
      <c r="E67" s="27">
        <f t="shared" si="8"/>
        <v>0.18623828497673911</v>
      </c>
      <c r="F67" s="27">
        <f t="shared" si="8"/>
        <v>1.770785283658035E-2</v>
      </c>
      <c r="G67" s="27">
        <f t="shared" si="8"/>
        <v>0.14399834065711287</v>
      </c>
      <c r="H67" s="27">
        <f t="shared" si="8"/>
        <v>4.2237093398525367E-3</v>
      </c>
      <c r="I67" s="27">
        <f t="shared" si="8"/>
        <v>6.2672382924581702E-2</v>
      </c>
      <c r="J67" s="27">
        <f t="shared" si="8"/>
        <v>2.961958602574475E-2</v>
      </c>
      <c r="K67" s="27">
        <f t="shared" si="8"/>
        <v>1.5329451625433735E-2</v>
      </c>
      <c r="L67" s="27">
        <f t="shared" si="8"/>
        <v>9.2873398374950455E-2</v>
      </c>
      <c r="M67" s="27">
        <f t="shared" si="8"/>
        <v>9.0608331461897243E-3</v>
      </c>
      <c r="N67" s="27">
        <f t="shared" si="8"/>
        <v>3.7706994638256916E-3</v>
      </c>
      <c r="O67" s="27">
        <f t="shared" si="8"/>
        <v>8.8160531506521712E-4</v>
      </c>
      <c r="P67" s="27">
        <f t="shared" si="8"/>
        <v>9.8991013623025243E-4</v>
      </c>
      <c r="Q67" s="27">
        <f t="shared" si="8"/>
        <v>7.0526695642765666E-3</v>
      </c>
      <c r="R67" s="27">
        <f t="shared" si="8"/>
        <v>-3.3566067402905007E-4</v>
      </c>
      <c r="S67" s="27">
        <f t="shared" si="8"/>
        <v>2.0465881196393742E-3</v>
      </c>
      <c r="T67" s="27">
        <f t="shared" si="8"/>
        <v>1.1588005712450649E-3</v>
      </c>
      <c r="U67" s="28">
        <f t="shared" si="6"/>
        <v>0.85551411446572345</v>
      </c>
      <c r="V67" s="30" t="s">
        <v>76</v>
      </c>
    </row>
  </sheetData>
  <mergeCells count="5">
    <mergeCell ref="W1:W2"/>
    <mergeCell ref="X1:X2"/>
    <mergeCell ref="U1:U2"/>
    <mergeCell ref="V1:V2"/>
    <mergeCell ref="B1:T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50" zoomScaleNormal="50" workbookViewId="0">
      <selection activeCell="B114" sqref="B114"/>
    </sheetView>
  </sheetViews>
  <sheetFormatPr baseColWidth="10" defaultRowHeight="15" x14ac:dyDescent="0.25"/>
  <sheetData>
    <row r="1" spans="1:38" x14ac:dyDescent="0.25">
      <c r="A1" t="s">
        <v>555</v>
      </c>
    </row>
    <row r="4" spans="1:38" hidden="1" x14ac:dyDescent="0.25">
      <c r="A4" t="s">
        <v>440</v>
      </c>
      <c r="B4" t="s">
        <v>441</v>
      </c>
      <c r="C4" t="s">
        <v>37</v>
      </c>
      <c r="D4" t="s">
        <v>442</v>
      </c>
      <c r="E4" t="s">
        <v>443</v>
      </c>
      <c r="F4" t="s">
        <v>46</v>
      </c>
      <c r="G4" t="s">
        <v>39</v>
      </c>
      <c r="H4" t="s">
        <v>248</v>
      </c>
      <c r="I4" t="s">
        <v>378</v>
      </c>
      <c r="J4" t="s">
        <v>444</v>
      </c>
      <c r="K4" t="s">
        <v>45</v>
      </c>
      <c r="L4" t="s">
        <v>445</v>
      </c>
      <c r="M4" t="s">
        <v>446</v>
      </c>
      <c r="N4" t="s">
        <v>53</v>
      </c>
      <c r="O4" t="s">
        <v>447</v>
      </c>
      <c r="P4" t="s">
        <v>52</v>
      </c>
      <c r="Q4" t="s">
        <v>24</v>
      </c>
      <c r="R4" t="s">
        <v>40</v>
      </c>
      <c r="S4" t="s">
        <v>247</v>
      </c>
      <c r="T4" t="s">
        <v>379</v>
      </c>
      <c r="U4" t="s">
        <v>54</v>
      </c>
      <c r="V4" t="s">
        <v>47</v>
      </c>
      <c r="W4" t="s">
        <v>38</v>
      </c>
      <c r="X4" t="s">
        <v>16</v>
      </c>
      <c r="Y4" t="s">
        <v>44</v>
      </c>
      <c r="Z4" t="s">
        <v>448</v>
      </c>
      <c r="AA4" t="s">
        <v>42</v>
      </c>
      <c r="AB4" t="s">
        <v>449</v>
      </c>
      <c r="AC4" t="s">
        <v>450</v>
      </c>
      <c r="AD4" t="s">
        <v>48</v>
      </c>
      <c r="AE4" t="s">
        <v>51</v>
      </c>
      <c r="AF4" t="s">
        <v>559</v>
      </c>
      <c r="AG4" t="s">
        <v>41</v>
      </c>
      <c r="AI4" s="76" t="s">
        <v>423</v>
      </c>
      <c r="AJ4" s="76" t="s">
        <v>32</v>
      </c>
      <c r="AK4" s="76" t="s">
        <v>426</v>
      </c>
      <c r="AL4" s="76" t="s">
        <v>427</v>
      </c>
    </row>
    <row r="5" spans="1:38" hidden="1" x14ac:dyDescent="0.25">
      <c r="A5" t="s">
        <v>451</v>
      </c>
      <c r="D5">
        <v>61.568640000000002</v>
      </c>
      <c r="G5">
        <v>76.174700000000001</v>
      </c>
      <c r="L5">
        <v>69.787779999999998</v>
      </c>
      <c r="M5">
        <v>69.258189999999999</v>
      </c>
      <c r="R5">
        <v>73.508930000000007</v>
      </c>
      <c r="S5">
        <v>67.326269999999994</v>
      </c>
      <c r="T5">
        <v>128.89429999999999</v>
      </c>
      <c r="W5">
        <v>77.867800000000003</v>
      </c>
      <c r="AA5">
        <v>63.872309999999999</v>
      </c>
      <c r="AB5">
        <v>67.806539999999998</v>
      </c>
      <c r="AC5">
        <v>60.145760000000003</v>
      </c>
      <c r="AI5" s="77">
        <f t="shared" ref="AI5:AI33" si="0">AVERAGE(B5:AG5)</f>
        <v>74.20102</v>
      </c>
      <c r="AJ5" s="55">
        <f t="shared" ref="AJ5:AJ33" si="1">_xlfn.STDEV.P(B5:AG5)</f>
        <v>18.103349715585768</v>
      </c>
      <c r="AK5" s="79">
        <f>AI5+AJ5</f>
        <v>92.304369715585764</v>
      </c>
      <c r="AL5" s="79">
        <f>AI5-AJ5</f>
        <v>56.097670284414235</v>
      </c>
    </row>
    <row r="6" spans="1:38" hidden="1" x14ac:dyDescent="0.25">
      <c r="A6" t="s">
        <v>452</v>
      </c>
      <c r="D6">
        <v>62.231850000000001</v>
      </c>
      <c r="G6">
        <v>75.758809999999997</v>
      </c>
      <c r="H6">
        <v>65.654079999999993</v>
      </c>
      <c r="L6">
        <v>68.97587</v>
      </c>
      <c r="M6">
        <v>69.536349999999999</v>
      </c>
      <c r="R6">
        <v>73.628219999999999</v>
      </c>
      <c r="S6">
        <v>68.391090000000005</v>
      </c>
      <c r="T6">
        <v>128.5103</v>
      </c>
      <c r="W6">
        <v>80.099260000000001</v>
      </c>
      <c r="AA6">
        <v>64.240780000000001</v>
      </c>
      <c r="AB6">
        <v>68.251499999999993</v>
      </c>
      <c r="AC6">
        <v>60.347659999999998</v>
      </c>
      <c r="AI6" s="77">
        <f t="shared" si="0"/>
        <v>73.802147500000004</v>
      </c>
      <c r="AJ6" s="55">
        <f t="shared" si="1"/>
        <v>17.346419753202284</v>
      </c>
      <c r="AK6" s="79">
        <f t="shared" ref="AK6:AK28" si="2">AI6+AJ6</f>
        <v>91.148567253202287</v>
      </c>
      <c r="AL6" s="79">
        <f t="shared" ref="AL6:AL28" si="3">AI6-AJ6</f>
        <v>56.45572774679772</v>
      </c>
    </row>
    <row r="7" spans="1:38" hidden="1" x14ac:dyDescent="0.25">
      <c r="A7" t="s">
        <v>453</v>
      </c>
      <c r="D7">
        <v>64.630179999999996</v>
      </c>
      <c r="G7">
        <v>75.191659999999999</v>
      </c>
      <c r="H7">
        <v>65.196420000000003</v>
      </c>
      <c r="L7">
        <v>70.057490000000001</v>
      </c>
      <c r="M7">
        <v>69.607399999999998</v>
      </c>
      <c r="R7">
        <v>74.229839999999996</v>
      </c>
      <c r="S7">
        <v>67.102530000000002</v>
      </c>
      <c r="T7">
        <v>128.71729999999999</v>
      </c>
      <c r="W7">
        <v>82.618470000000002</v>
      </c>
      <c r="AA7">
        <v>64.694789999999998</v>
      </c>
      <c r="AB7">
        <v>68.261110000000002</v>
      </c>
      <c r="AC7">
        <v>60.777940000000001</v>
      </c>
      <c r="AI7" s="77">
        <f t="shared" si="0"/>
        <v>74.257094166666661</v>
      </c>
      <c r="AJ7" s="55">
        <f t="shared" si="1"/>
        <v>17.346938436929086</v>
      </c>
      <c r="AK7" s="79">
        <f t="shared" si="2"/>
        <v>91.604032603595755</v>
      </c>
      <c r="AL7" s="79">
        <f t="shared" si="3"/>
        <v>56.910155729737575</v>
      </c>
    </row>
    <row r="8" spans="1:38" hidden="1" x14ac:dyDescent="0.25">
      <c r="A8" t="s">
        <v>454</v>
      </c>
      <c r="D8">
        <v>66.137379999999993</v>
      </c>
      <c r="G8">
        <v>74.144040000000004</v>
      </c>
      <c r="H8">
        <v>65.004649999999998</v>
      </c>
      <c r="L8">
        <v>70.127529999999993</v>
      </c>
      <c r="M8">
        <v>69.807280000000006</v>
      </c>
      <c r="R8">
        <v>74.798739999999995</v>
      </c>
      <c r="S8">
        <v>67.675529999999995</v>
      </c>
      <c r="T8">
        <v>130.36779999999999</v>
      </c>
      <c r="W8">
        <v>82.320250000000001</v>
      </c>
      <c r="AA8">
        <v>64.848820000000003</v>
      </c>
      <c r="AB8">
        <v>68.224490000000003</v>
      </c>
      <c r="AC8">
        <v>59.957079999999998</v>
      </c>
      <c r="AI8" s="77">
        <f t="shared" si="0"/>
        <v>74.4511325</v>
      </c>
      <c r="AJ8" s="55">
        <f t="shared" si="1"/>
        <v>17.735057319395715</v>
      </c>
      <c r="AK8" s="79">
        <f t="shared" si="2"/>
        <v>92.186189819395707</v>
      </c>
      <c r="AL8" s="79">
        <f t="shared" si="3"/>
        <v>56.716075180604285</v>
      </c>
    </row>
    <row r="9" spans="1:38" hidden="1" x14ac:dyDescent="0.25">
      <c r="A9" t="s">
        <v>455</v>
      </c>
      <c r="D9">
        <v>67.419889999999995</v>
      </c>
      <c r="E9">
        <v>71.400599999999997</v>
      </c>
      <c r="G9">
        <v>72.947109999999995</v>
      </c>
      <c r="H9">
        <v>64.635149999999996</v>
      </c>
      <c r="L9">
        <v>68.917810000000003</v>
      </c>
      <c r="M9">
        <v>69.947829999999996</v>
      </c>
      <c r="R9">
        <v>75.483410000000006</v>
      </c>
      <c r="S9">
        <v>68.26388</v>
      </c>
      <c r="T9">
        <v>128.25399999999999</v>
      </c>
      <c r="W9">
        <v>82.7774</v>
      </c>
      <c r="AA9">
        <v>65.133809999999997</v>
      </c>
      <c r="AB9">
        <v>68.394689999999997</v>
      </c>
      <c r="AC9">
        <v>60.006480000000003</v>
      </c>
      <c r="AI9" s="77">
        <f t="shared" si="0"/>
        <v>74.121696923076925</v>
      </c>
      <c r="AJ9" s="55">
        <f t="shared" si="1"/>
        <v>16.50736478494618</v>
      </c>
      <c r="AK9" s="79">
        <f t="shared" si="2"/>
        <v>90.629061708023102</v>
      </c>
      <c r="AL9" s="79">
        <f t="shared" si="3"/>
        <v>57.614332138130749</v>
      </c>
    </row>
    <row r="10" spans="1:38" hidden="1" x14ac:dyDescent="0.25">
      <c r="A10" t="s">
        <v>456</v>
      </c>
      <c r="D10">
        <v>67.406570000000002</v>
      </c>
      <c r="E10">
        <v>69.394329999999997</v>
      </c>
      <c r="G10">
        <v>72.405320000000003</v>
      </c>
      <c r="H10">
        <v>64.960890000000006</v>
      </c>
      <c r="L10">
        <v>68.516059999999996</v>
      </c>
      <c r="M10">
        <v>70.59093</v>
      </c>
      <c r="R10">
        <v>75.370090000000005</v>
      </c>
      <c r="S10">
        <v>68.31156</v>
      </c>
      <c r="T10">
        <v>129.20140000000001</v>
      </c>
      <c r="W10">
        <v>84.050399999999996</v>
      </c>
      <c r="AA10">
        <v>65.79092</v>
      </c>
      <c r="AB10">
        <v>68.138930000000002</v>
      </c>
      <c r="AC10">
        <v>60.455460000000002</v>
      </c>
      <c r="AI10" s="77">
        <f t="shared" si="0"/>
        <v>74.199450769230779</v>
      </c>
      <c r="AJ10" s="55">
        <f t="shared" si="1"/>
        <v>16.773946225390716</v>
      </c>
      <c r="AK10" s="79">
        <f t="shared" si="2"/>
        <v>90.973396994621496</v>
      </c>
      <c r="AL10" s="79">
        <f t="shared" si="3"/>
        <v>57.425504543840063</v>
      </c>
    </row>
    <row r="11" spans="1:38" hidden="1" x14ac:dyDescent="0.25">
      <c r="A11" t="s">
        <v>457</v>
      </c>
      <c r="D11">
        <v>68.470209999999994</v>
      </c>
      <c r="E11">
        <v>68.900120000000001</v>
      </c>
      <c r="G11">
        <v>70.916880000000006</v>
      </c>
      <c r="H11">
        <v>65.018699999999995</v>
      </c>
      <c r="L11">
        <v>67.544589999999999</v>
      </c>
      <c r="M11">
        <v>70.801450000000003</v>
      </c>
      <c r="R11">
        <v>75.211429999999993</v>
      </c>
      <c r="S11">
        <v>68.616609999999994</v>
      </c>
      <c r="T11">
        <v>131.94390000000001</v>
      </c>
      <c r="W11">
        <v>83.755200000000002</v>
      </c>
      <c r="AA11">
        <v>66.199240000000003</v>
      </c>
      <c r="AB11">
        <v>67.87979</v>
      </c>
      <c r="AC11">
        <v>60.247410000000002</v>
      </c>
      <c r="AI11" s="77">
        <f t="shared" si="0"/>
        <v>74.269656153846171</v>
      </c>
      <c r="AJ11" s="55">
        <f t="shared" si="1"/>
        <v>17.471438160682712</v>
      </c>
      <c r="AK11" s="79">
        <f t="shared" si="2"/>
        <v>91.74109431452888</v>
      </c>
      <c r="AL11" s="79">
        <f t="shared" si="3"/>
        <v>56.798217993163462</v>
      </c>
    </row>
    <row r="12" spans="1:38" hidden="1" x14ac:dyDescent="0.25">
      <c r="A12" t="s">
        <v>458</v>
      </c>
      <c r="D12">
        <v>69.170400000000001</v>
      </c>
      <c r="E12">
        <v>69.082660000000004</v>
      </c>
      <c r="G12">
        <v>70.830089999999998</v>
      </c>
      <c r="H12">
        <v>65.346950000000007</v>
      </c>
      <c r="L12">
        <v>67.358750000000001</v>
      </c>
      <c r="M12">
        <v>70.818780000000004</v>
      </c>
      <c r="R12">
        <v>75.299090000000007</v>
      </c>
      <c r="S12">
        <v>67.676860000000005</v>
      </c>
      <c r="T12">
        <v>130.95920000000001</v>
      </c>
      <c r="W12">
        <v>84.454250000000002</v>
      </c>
      <c r="AA12">
        <v>65.734700000000004</v>
      </c>
      <c r="AB12">
        <v>67.588120000000004</v>
      </c>
      <c r="AC12">
        <v>59.934249999999999</v>
      </c>
      <c r="AI12" s="77">
        <f t="shared" si="0"/>
        <v>74.173392307692311</v>
      </c>
      <c r="AJ12" s="55">
        <f t="shared" si="1"/>
        <v>17.295727897314912</v>
      </c>
      <c r="AK12" s="79">
        <f t="shared" si="2"/>
        <v>91.469120205007215</v>
      </c>
      <c r="AL12" s="79">
        <f t="shared" si="3"/>
        <v>56.877664410377399</v>
      </c>
    </row>
    <row r="13" spans="1:38" hidden="1" x14ac:dyDescent="0.25">
      <c r="A13" t="s">
        <v>459</v>
      </c>
      <c r="D13">
        <v>70.191029999999998</v>
      </c>
      <c r="E13">
        <v>70.010220000000004</v>
      </c>
      <c r="G13">
        <v>70.324150000000003</v>
      </c>
      <c r="H13">
        <v>63.063279999999999</v>
      </c>
      <c r="L13">
        <v>66.995019999999997</v>
      </c>
      <c r="M13">
        <v>70.756550000000004</v>
      </c>
      <c r="R13">
        <v>75.019980000000004</v>
      </c>
      <c r="S13">
        <v>67.254499999999993</v>
      </c>
      <c r="T13">
        <v>130.92140000000001</v>
      </c>
      <c r="W13">
        <v>84.443619999999996</v>
      </c>
      <c r="AA13">
        <v>65.311660000000003</v>
      </c>
      <c r="AB13">
        <v>66.839830000000006</v>
      </c>
      <c r="AC13">
        <v>60.481560000000002</v>
      </c>
      <c r="AI13" s="77">
        <f t="shared" si="0"/>
        <v>73.970215384615372</v>
      </c>
      <c r="AJ13" s="55">
        <f t="shared" si="1"/>
        <v>17.38321273997715</v>
      </c>
      <c r="AK13" s="79">
        <f t="shared" si="2"/>
        <v>91.353428124592526</v>
      </c>
      <c r="AL13" s="79">
        <f t="shared" si="3"/>
        <v>56.587002644638218</v>
      </c>
    </row>
    <row r="14" spans="1:38" hidden="1" x14ac:dyDescent="0.25">
      <c r="A14" t="s">
        <v>460</v>
      </c>
      <c r="D14">
        <v>70.920720000000003</v>
      </c>
      <c r="E14">
        <v>70.073520000000002</v>
      </c>
      <c r="G14">
        <v>70.705920000000006</v>
      </c>
      <c r="H14">
        <v>62.174419999999998</v>
      </c>
      <c r="L14">
        <v>68.677400000000006</v>
      </c>
      <c r="M14">
        <v>71.096819999999994</v>
      </c>
      <c r="R14">
        <v>74.45</v>
      </c>
      <c r="S14">
        <v>65.814769999999996</v>
      </c>
      <c r="T14">
        <v>134.1105</v>
      </c>
      <c r="W14">
        <v>83.972149999999999</v>
      </c>
      <c r="AA14">
        <v>65.830560000000006</v>
      </c>
      <c r="AB14">
        <v>66.91995</v>
      </c>
      <c r="AC14">
        <v>61.121169999999999</v>
      </c>
      <c r="AI14" s="77">
        <f t="shared" si="0"/>
        <v>74.297530769230761</v>
      </c>
      <c r="AJ14" s="55">
        <f t="shared" si="1"/>
        <v>18.131676102276202</v>
      </c>
      <c r="AK14" s="79">
        <f t="shared" si="2"/>
        <v>92.429206871506963</v>
      </c>
      <c r="AL14" s="79">
        <f t="shared" si="3"/>
        <v>56.165854666954559</v>
      </c>
    </row>
    <row r="15" spans="1:38" hidden="1" x14ac:dyDescent="0.25">
      <c r="A15" t="s">
        <v>461</v>
      </c>
      <c r="D15">
        <v>72.452110000000005</v>
      </c>
      <c r="E15">
        <v>70.684749999999994</v>
      </c>
      <c r="G15">
        <v>69.849959999999996</v>
      </c>
      <c r="H15">
        <v>62.521659999999997</v>
      </c>
      <c r="L15">
        <v>68.480270000000004</v>
      </c>
      <c r="M15">
        <v>71.369500000000002</v>
      </c>
      <c r="R15">
        <v>74.613619999999997</v>
      </c>
      <c r="S15">
        <v>66.967100000000002</v>
      </c>
      <c r="T15">
        <v>130.25919999999999</v>
      </c>
      <c r="W15">
        <v>83.925409999999999</v>
      </c>
      <c r="AA15">
        <v>65.83793</v>
      </c>
      <c r="AB15">
        <v>66.618049999999997</v>
      </c>
      <c r="AC15">
        <v>60.43092</v>
      </c>
      <c r="AI15" s="77">
        <f t="shared" si="0"/>
        <v>74.154652307692317</v>
      </c>
      <c r="AJ15" s="55">
        <f t="shared" si="1"/>
        <v>17.137722800166351</v>
      </c>
      <c r="AK15" s="79">
        <f t="shared" si="2"/>
        <v>91.292375107858675</v>
      </c>
      <c r="AL15" s="79">
        <f t="shared" si="3"/>
        <v>57.016929507525965</v>
      </c>
    </row>
    <row r="16" spans="1:38" hidden="1" x14ac:dyDescent="0.25">
      <c r="A16" t="s">
        <v>462</v>
      </c>
      <c r="D16">
        <v>72.579369999999997</v>
      </c>
      <c r="E16">
        <v>71.518969999999996</v>
      </c>
      <c r="G16">
        <v>70.42895</v>
      </c>
      <c r="H16">
        <v>62.740130000000001</v>
      </c>
      <c r="L16">
        <v>69.446470000000005</v>
      </c>
      <c r="M16">
        <v>71.427970000000002</v>
      </c>
      <c r="R16">
        <v>74.816559999999996</v>
      </c>
      <c r="S16">
        <v>66.06071</v>
      </c>
      <c r="T16">
        <v>133.10249999999999</v>
      </c>
      <c r="W16">
        <v>83.989779999999996</v>
      </c>
      <c r="AA16">
        <v>65.810190000000006</v>
      </c>
      <c r="AB16">
        <v>66.555779999999999</v>
      </c>
      <c r="AC16">
        <v>60.518599999999999</v>
      </c>
      <c r="AI16" s="77">
        <f t="shared" si="0"/>
        <v>74.538152307692314</v>
      </c>
      <c r="AJ16" s="55">
        <f t="shared" si="1"/>
        <v>17.828528764569423</v>
      </c>
      <c r="AK16" s="79">
        <f t="shared" si="2"/>
        <v>92.366681072261741</v>
      </c>
      <c r="AL16" s="79">
        <f t="shared" si="3"/>
        <v>56.709623543122888</v>
      </c>
    </row>
    <row r="17" spans="1:38" hidden="1" x14ac:dyDescent="0.25">
      <c r="A17" t="s">
        <v>463</v>
      </c>
      <c r="C17">
        <v>74.836910000000003</v>
      </c>
      <c r="D17">
        <v>72.642009999999999</v>
      </c>
      <c r="E17">
        <v>69.242199999999997</v>
      </c>
      <c r="F17">
        <v>68.848749999999995</v>
      </c>
      <c r="G17">
        <v>70.565770000000001</v>
      </c>
      <c r="H17">
        <v>62.998069999999998</v>
      </c>
      <c r="I17">
        <v>58.01305</v>
      </c>
      <c r="J17">
        <v>47.047789999999999</v>
      </c>
      <c r="L17">
        <v>69.303700000000006</v>
      </c>
      <c r="M17">
        <v>71.960210000000004</v>
      </c>
      <c r="N17">
        <v>34.10669</v>
      </c>
      <c r="O17">
        <v>29.637730000000001</v>
      </c>
      <c r="P17">
        <v>29.510719999999999</v>
      </c>
      <c r="Q17">
        <v>59.018549999999998</v>
      </c>
      <c r="R17">
        <v>74.864080000000001</v>
      </c>
      <c r="S17">
        <v>66.810090000000002</v>
      </c>
      <c r="T17">
        <v>131.5497</v>
      </c>
      <c r="U17">
        <v>41.935380000000002</v>
      </c>
      <c r="V17">
        <v>60.000190000000003</v>
      </c>
      <c r="W17">
        <v>85.334410000000005</v>
      </c>
      <c r="X17">
        <v>70.782700000000006</v>
      </c>
      <c r="AA17">
        <v>65.572419999999994</v>
      </c>
      <c r="AB17">
        <v>66.562579999999997</v>
      </c>
      <c r="AC17">
        <v>62.07206</v>
      </c>
      <c r="AD17">
        <v>47.949890000000003</v>
      </c>
      <c r="AE17">
        <v>49.387779999999999</v>
      </c>
      <c r="AG17">
        <v>93.507559999999998</v>
      </c>
      <c r="AI17" s="77">
        <f t="shared" si="0"/>
        <v>64.224481111111103</v>
      </c>
      <c r="AJ17" s="55">
        <f t="shared" si="1"/>
        <v>20.21802719339119</v>
      </c>
      <c r="AK17" s="79">
        <f t="shared" si="2"/>
        <v>84.442508304502297</v>
      </c>
      <c r="AL17" s="79">
        <f t="shared" si="3"/>
        <v>44.006453917719909</v>
      </c>
    </row>
    <row r="18" spans="1:38" hidden="1" x14ac:dyDescent="0.25">
      <c r="A18" t="s">
        <v>464</v>
      </c>
      <c r="C18">
        <v>74.810969999999998</v>
      </c>
      <c r="D18">
        <v>73.954139999999995</v>
      </c>
      <c r="E18">
        <v>70.454030000000003</v>
      </c>
      <c r="F18">
        <v>69.481120000000004</v>
      </c>
      <c r="G18">
        <v>71.056349999999995</v>
      </c>
      <c r="H18">
        <v>63.511389999999999</v>
      </c>
      <c r="I18">
        <v>58.168869999999998</v>
      </c>
      <c r="J18">
        <v>46.893239999999999</v>
      </c>
      <c r="L18">
        <v>68.641940000000005</v>
      </c>
      <c r="M18">
        <v>72.282070000000004</v>
      </c>
      <c r="N18">
        <v>34.279769999999999</v>
      </c>
      <c r="O18">
        <v>30.752780000000001</v>
      </c>
      <c r="P18">
        <v>31.27187</v>
      </c>
      <c r="Q18">
        <v>60.729109999999999</v>
      </c>
      <c r="R18">
        <v>75.153829999999999</v>
      </c>
      <c r="S18">
        <v>67.526340000000005</v>
      </c>
      <c r="T18">
        <v>130.11699999999999</v>
      </c>
      <c r="U18">
        <v>44.698880000000003</v>
      </c>
      <c r="V18">
        <v>60.126779999999997</v>
      </c>
      <c r="W18">
        <v>85.572590000000005</v>
      </c>
      <c r="X18">
        <v>70.634500000000003</v>
      </c>
      <c r="AA18">
        <v>65.956850000000003</v>
      </c>
      <c r="AB18">
        <v>66.988500000000002</v>
      </c>
      <c r="AC18">
        <v>62.448529999999998</v>
      </c>
      <c r="AD18">
        <v>48.437530000000002</v>
      </c>
      <c r="AE18">
        <v>51.023389999999999</v>
      </c>
      <c r="AG18">
        <v>93.804730000000006</v>
      </c>
      <c r="AI18" s="77">
        <f t="shared" si="0"/>
        <v>64.769522222222221</v>
      </c>
      <c r="AJ18" s="55">
        <f t="shared" si="1"/>
        <v>19.746809685791156</v>
      </c>
      <c r="AK18" s="79">
        <f t="shared" si="2"/>
        <v>84.51633190801337</v>
      </c>
      <c r="AL18" s="79">
        <f t="shared" si="3"/>
        <v>45.022712536431065</v>
      </c>
    </row>
    <row r="19" spans="1:38" hidden="1" x14ac:dyDescent="0.25">
      <c r="A19" t="s">
        <v>465</v>
      </c>
      <c r="C19">
        <v>74.575519999999997</v>
      </c>
      <c r="D19">
        <v>74.858949999999993</v>
      </c>
      <c r="E19">
        <v>70.100719999999995</v>
      </c>
      <c r="F19">
        <v>70.352369999999993</v>
      </c>
      <c r="G19">
        <v>71.969300000000004</v>
      </c>
      <c r="H19">
        <v>63.337679999999999</v>
      </c>
      <c r="I19">
        <v>60.362340000000003</v>
      </c>
      <c r="J19">
        <v>46.433169999999997</v>
      </c>
      <c r="L19">
        <v>70.337940000000003</v>
      </c>
      <c r="M19">
        <v>72.536929999999998</v>
      </c>
      <c r="N19">
        <v>35.082700000000003</v>
      </c>
      <c r="O19">
        <v>32.626040000000003</v>
      </c>
      <c r="P19">
        <v>32.46266</v>
      </c>
      <c r="Q19">
        <v>62.575989999999997</v>
      </c>
      <c r="R19">
        <v>75.49521</v>
      </c>
      <c r="S19">
        <v>67.693309999999997</v>
      </c>
      <c r="T19">
        <v>129.50399999999999</v>
      </c>
      <c r="U19">
        <v>47.6081</v>
      </c>
      <c r="V19">
        <v>60.511769999999999</v>
      </c>
      <c r="W19">
        <v>85.797970000000007</v>
      </c>
      <c r="X19">
        <v>71.007959999999997</v>
      </c>
      <c r="AA19">
        <v>66.747219999999999</v>
      </c>
      <c r="AB19">
        <v>67.641120000000001</v>
      </c>
      <c r="AC19">
        <v>62.488349999999997</v>
      </c>
      <c r="AD19">
        <v>49.450670000000002</v>
      </c>
      <c r="AE19">
        <v>52.315570000000001</v>
      </c>
      <c r="AG19">
        <v>92.858990000000006</v>
      </c>
      <c r="AI19" s="77">
        <f t="shared" si="0"/>
        <v>65.434538888888881</v>
      </c>
      <c r="AJ19" s="55">
        <f t="shared" si="1"/>
        <v>19.258068677238054</v>
      </c>
      <c r="AK19" s="79">
        <f t="shared" si="2"/>
        <v>84.692607566126938</v>
      </c>
      <c r="AL19" s="79">
        <f t="shared" si="3"/>
        <v>46.176470211650823</v>
      </c>
    </row>
    <row r="20" spans="1:38" hidden="1" x14ac:dyDescent="0.25">
      <c r="A20" t="s">
        <v>466</v>
      </c>
      <c r="C20">
        <v>75.056880000000007</v>
      </c>
      <c r="D20">
        <v>75.953379999999996</v>
      </c>
      <c r="E20">
        <v>71.732870000000005</v>
      </c>
      <c r="F20">
        <v>70.084620000000001</v>
      </c>
      <c r="G20">
        <v>72.261439999999993</v>
      </c>
      <c r="H20">
        <v>64.031999999999996</v>
      </c>
      <c r="I20">
        <v>61.576000000000001</v>
      </c>
      <c r="J20">
        <v>46.632939999999998</v>
      </c>
      <c r="L20">
        <v>70.771199999999993</v>
      </c>
      <c r="M20">
        <v>72.768600000000006</v>
      </c>
      <c r="N20">
        <v>35.419930000000001</v>
      </c>
      <c r="O20">
        <v>34.074300000000001</v>
      </c>
      <c r="P20">
        <v>34.34816</v>
      </c>
      <c r="Q20">
        <v>58.426229999999997</v>
      </c>
      <c r="R20">
        <v>75.778019999999998</v>
      </c>
      <c r="S20">
        <v>67.872339999999994</v>
      </c>
      <c r="T20">
        <v>129.77029999999999</v>
      </c>
      <c r="U20">
        <v>50.551580000000001</v>
      </c>
      <c r="V20">
        <v>60.875999999999998</v>
      </c>
      <c r="W20">
        <v>86.52852</v>
      </c>
      <c r="X20">
        <v>72.424710000000005</v>
      </c>
      <c r="AA20">
        <v>67.674030000000002</v>
      </c>
      <c r="AB20">
        <v>67.823750000000004</v>
      </c>
      <c r="AC20">
        <v>63.940629999999999</v>
      </c>
      <c r="AD20">
        <v>50.466500000000003</v>
      </c>
      <c r="AE20">
        <v>53.490049999999997</v>
      </c>
      <c r="AG20">
        <v>93.306470000000004</v>
      </c>
      <c r="AI20" s="77">
        <f t="shared" si="0"/>
        <v>66.060794444444454</v>
      </c>
      <c r="AJ20" s="55">
        <f t="shared" si="1"/>
        <v>19.049277704086947</v>
      </c>
      <c r="AK20" s="79">
        <f t="shared" si="2"/>
        <v>85.110072148531401</v>
      </c>
      <c r="AL20" s="79">
        <f t="shared" si="3"/>
        <v>47.011516740357507</v>
      </c>
    </row>
    <row r="21" spans="1:38" hidden="1" x14ac:dyDescent="0.25">
      <c r="A21" t="s">
        <v>467</v>
      </c>
      <c r="C21">
        <v>74.698239999999998</v>
      </c>
      <c r="D21">
        <v>77.237549999999999</v>
      </c>
      <c r="E21">
        <v>72.304280000000006</v>
      </c>
      <c r="F21">
        <v>70.542180000000002</v>
      </c>
      <c r="G21">
        <v>72.58484</v>
      </c>
      <c r="H21">
        <v>63.906840000000003</v>
      </c>
      <c r="I21">
        <v>64.941310000000001</v>
      </c>
      <c r="J21">
        <v>46.954520000000002</v>
      </c>
      <c r="K21">
        <v>79.304659999999998</v>
      </c>
      <c r="L21">
        <v>71.606260000000006</v>
      </c>
      <c r="M21">
        <v>73.129230000000007</v>
      </c>
      <c r="N21">
        <v>41.594819999999999</v>
      </c>
      <c r="O21">
        <v>35.602319999999999</v>
      </c>
      <c r="P21">
        <v>36.58475</v>
      </c>
      <c r="Q21">
        <v>62.678550000000001</v>
      </c>
      <c r="R21">
        <v>75.837199999999996</v>
      </c>
      <c r="S21">
        <v>68.862849999999995</v>
      </c>
      <c r="T21">
        <v>127.565</v>
      </c>
      <c r="U21">
        <v>54.742370000000001</v>
      </c>
      <c r="V21">
        <v>61.804029999999997</v>
      </c>
      <c r="W21">
        <v>87.0488</v>
      </c>
      <c r="X21">
        <v>73.178150000000002</v>
      </c>
      <c r="Y21">
        <v>74.566320000000005</v>
      </c>
      <c r="Z21">
        <v>57.438180000000003</v>
      </c>
      <c r="AA21">
        <v>68.634219999999999</v>
      </c>
      <c r="AB21">
        <v>67.972219999999993</v>
      </c>
      <c r="AC21">
        <v>63.541649999999997</v>
      </c>
      <c r="AD21">
        <v>51.540570000000002</v>
      </c>
      <c r="AE21">
        <v>54.601880000000001</v>
      </c>
      <c r="AG21">
        <v>93.046360000000007</v>
      </c>
      <c r="AI21" s="77">
        <f t="shared" si="0"/>
        <v>67.468338333333321</v>
      </c>
      <c r="AJ21" s="55">
        <f t="shared" si="1"/>
        <v>17.351859289402078</v>
      </c>
      <c r="AK21" s="79">
        <f t="shared" si="2"/>
        <v>84.820197622735407</v>
      </c>
      <c r="AL21" s="79">
        <f t="shared" si="3"/>
        <v>50.116479043931243</v>
      </c>
    </row>
    <row r="22" spans="1:38" hidden="1" x14ac:dyDescent="0.25">
      <c r="A22" t="s">
        <v>468</v>
      </c>
      <c r="C22">
        <v>75.390870000000007</v>
      </c>
      <c r="D22">
        <v>77.80368</v>
      </c>
      <c r="E22">
        <v>74.181839999999994</v>
      </c>
      <c r="F22">
        <v>71.379450000000006</v>
      </c>
      <c r="G22">
        <v>71.755939999999995</v>
      </c>
      <c r="H22">
        <v>64.532520000000005</v>
      </c>
      <c r="I22">
        <v>66.985690000000005</v>
      </c>
      <c r="J22">
        <v>47.445230000000002</v>
      </c>
      <c r="K22">
        <v>78.614879999999999</v>
      </c>
      <c r="L22">
        <v>71.408569999999997</v>
      </c>
      <c r="M22">
        <v>73.025059999999996</v>
      </c>
      <c r="N22">
        <v>42.99241</v>
      </c>
      <c r="O22">
        <v>38.050510000000003</v>
      </c>
      <c r="P22">
        <v>38.457439999999998</v>
      </c>
      <c r="Q22">
        <v>62.633159999999997</v>
      </c>
      <c r="R22">
        <v>76.141229999999993</v>
      </c>
      <c r="S22">
        <v>68.482110000000006</v>
      </c>
      <c r="T22">
        <v>126.9284</v>
      </c>
      <c r="U22">
        <v>59.022770000000001</v>
      </c>
      <c r="V22">
        <v>63.098770000000002</v>
      </c>
      <c r="W22">
        <v>85.634379999999993</v>
      </c>
      <c r="X22">
        <v>73.794740000000004</v>
      </c>
      <c r="Y22">
        <v>74.868520000000004</v>
      </c>
      <c r="Z22">
        <v>59.61683</v>
      </c>
      <c r="AA22">
        <v>69.84402</v>
      </c>
      <c r="AB22">
        <v>67.894940000000005</v>
      </c>
      <c r="AC22">
        <v>64.081119999999999</v>
      </c>
      <c r="AD22">
        <v>52.837629999999997</v>
      </c>
      <c r="AE22">
        <v>55.074019999999997</v>
      </c>
      <c r="AG22">
        <v>92.786569999999998</v>
      </c>
      <c r="AI22" s="77">
        <f t="shared" si="0"/>
        <v>68.158776666666668</v>
      </c>
      <c r="AJ22" s="55">
        <f t="shared" si="1"/>
        <v>16.691858522132947</v>
      </c>
      <c r="AK22" s="79">
        <f t="shared" si="2"/>
        <v>84.850635188799615</v>
      </c>
      <c r="AL22" s="79">
        <f t="shared" si="3"/>
        <v>51.466918144533722</v>
      </c>
    </row>
    <row r="23" spans="1:38" hidden="1" x14ac:dyDescent="0.25">
      <c r="A23" t="s">
        <v>469</v>
      </c>
      <c r="C23">
        <v>75.36327</v>
      </c>
      <c r="D23">
        <v>79.891019999999997</v>
      </c>
      <c r="E23">
        <v>73.940479999999994</v>
      </c>
      <c r="F23">
        <v>72.486519999999999</v>
      </c>
      <c r="G23">
        <v>71.535129999999995</v>
      </c>
      <c r="H23">
        <v>65.031109999999998</v>
      </c>
      <c r="I23">
        <v>68.859099999999998</v>
      </c>
      <c r="J23">
        <v>46.813850000000002</v>
      </c>
      <c r="K23">
        <v>78.875079999999997</v>
      </c>
      <c r="L23">
        <v>72.434380000000004</v>
      </c>
      <c r="M23">
        <v>73.379519999999999</v>
      </c>
      <c r="N23">
        <v>42.847140000000003</v>
      </c>
      <c r="O23">
        <v>39.456189999999999</v>
      </c>
      <c r="P23">
        <v>38.380949999999999</v>
      </c>
      <c r="Q23">
        <v>63.269759999999998</v>
      </c>
      <c r="R23">
        <v>76.071719999999999</v>
      </c>
      <c r="S23">
        <v>68.793970000000002</v>
      </c>
      <c r="T23">
        <v>128.62459999999999</v>
      </c>
      <c r="U23">
        <v>60.40746</v>
      </c>
      <c r="V23">
        <v>64.127110000000002</v>
      </c>
      <c r="W23">
        <v>85.795779999999993</v>
      </c>
      <c r="X23">
        <v>73.977559999999997</v>
      </c>
      <c r="Y23">
        <v>74.644139999999993</v>
      </c>
      <c r="Z23">
        <v>60.820619999999998</v>
      </c>
      <c r="AA23">
        <v>70.854370000000003</v>
      </c>
      <c r="AB23">
        <v>68.224620000000002</v>
      </c>
      <c r="AC23">
        <v>64.385710000000003</v>
      </c>
      <c r="AD23">
        <v>53.085509999999999</v>
      </c>
      <c r="AE23">
        <v>56.039960000000001</v>
      </c>
      <c r="AG23">
        <v>94.119690000000006</v>
      </c>
      <c r="AI23" s="77">
        <f t="shared" si="0"/>
        <v>68.751210666666651</v>
      </c>
      <c r="AJ23" s="55">
        <f t="shared" si="1"/>
        <v>16.881763576547552</v>
      </c>
      <c r="AK23" s="79">
        <f t="shared" si="2"/>
        <v>85.632974243214207</v>
      </c>
      <c r="AL23" s="79">
        <f t="shared" si="3"/>
        <v>51.869447090119095</v>
      </c>
    </row>
    <row r="24" spans="1:38" hidden="1" x14ac:dyDescent="0.25">
      <c r="A24" t="s">
        <v>470</v>
      </c>
      <c r="C24">
        <v>75.319689999999994</v>
      </c>
      <c r="D24">
        <v>80.547650000000004</v>
      </c>
      <c r="E24">
        <v>73.409220000000005</v>
      </c>
      <c r="F24">
        <v>72.885900000000007</v>
      </c>
      <c r="G24">
        <v>71.059290000000004</v>
      </c>
      <c r="H24">
        <v>64.898660000000007</v>
      </c>
      <c r="I24">
        <v>69.563010000000006</v>
      </c>
      <c r="J24">
        <v>48.528509999999997</v>
      </c>
      <c r="K24">
        <v>79.01379</v>
      </c>
      <c r="L24">
        <v>72.327809999999999</v>
      </c>
      <c r="M24">
        <v>73.713710000000006</v>
      </c>
      <c r="N24">
        <v>42.390630000000002</v>
      </c>
      <c r="O24">
        <v>41.388979999999997</v>
      </c>
      <c r="P24">
        <v>38.712139999999998</v>
      </c>
      <c r="Q24">
        <v>61.860970000000002</v>
      </c>
      <c r="R24">
        <v>76.103350000000006</v>
      </c>
      <c r="S24">
        <v>69.486630000000005</v>
      </c>
      <c r="T24">
        <v>127.54730000000001</v>
      </c>
      <c r="U24">
        <v>62.446060000000003</v>
      </c>
      <c r="V24">
        <v>65.428830000000005</v>
      </c>
      <c r="W24">
        <v>85.531540000000007</v>
      </c>
      <c r="X24">
        <v>75.968789999999998</v>
      </c>
      <c r="Y24">
        <v>75.194270000000003</v>
      </c>
      <c r="Z24">
        <v>63.407200000000003</v>
      </c>
      <c r="AA24">
        <v>71.635220000000004</v>
      </c>
      <c r="AB24">
        <v>69.074870000000004</v>
      </c>
      <c r="AC24">
        <v>64.71575</v>
      </c>
      <c r="AD24">
        <v>53.74409</v>
      </c>
      <c r="AE24">
        <v>57.247579999999999</v>
      </c>
      <c r="AG24">
        <v>94.335849999999994</v>
      </c>
      <c r="AI24" s="77">
        <f t="shared" si="0"/>
        <v>69.249576333333337</v>
      </c>
      <c r="AJ24" s="55">
        <f t="shared" si="1"/>
        <v>16.515145799961438</v>
      </c>
      <c r="AK24" s="79">
        <f t="shared" si="2"/>
        <v>85.764722133294782</v>
      </c>
      <c r="AL24" s="79">
        <f t="shared" si="3"/>
        <v>52.734430533371899</v>
      </c>
    </row>
    <row r="25" spans="1:38" hidden="1" x14ac:dyDescent="0.25">
      <c r="A25" t="s">
        <v>471</v>
      </c>
      <c r="C25">
        <v>75.833269999999999</v>
      </c>
      <c r="D25">
        <v>84.027389999999997</v>
      </c>
      <c r="E25">
        <v>74.676699999999997</v>
      </c>
      <c r="F25">
        <v>72.659909999999996</v>
      </c>
      <c r="G25">
        <v>71.010819999999995</v>
      </c>
      <c r="H25">
        <v>64.597200000000001</v>
      </c>
      <c r="I25">
        <v>69.427639999999997</v>
      </c>
      <c r="J25">
        <v>48.315069999999999</v>
      </c>
      <c r="K25">
        <v>78.198170000000005</v>
      </c>
      <c r="L25">
        <v>71.867279999999994</v>
      </c>
      <c r="M25">
        <v>74.569829999999996</v>
      </c>
      <c r="N25">
        <v>43.791739999999997</v>
      </c>
      <c r="O25">
        <v>43.737850000000002</v>
      </c>
      <c r="P25">
        <v>39.675899999999999</v>
      </c>
      <c r="Q25">
        <v>62.809190000000001</v>
      </c>
      <c r="R25">
        <v>76.426879999999997</v>
      </c>
      <c r="S25">
        <v>69.081599999999995</v>
      </c>
      <c r="T25">
        <v>128.54079999999999</v>
      </c>
      <c r="U25">
        <v>64.204239999999999</v>
      </c>
      <c r="V25">
        <v>67.026229999999998</v>
      </c>
      <c r="W25">
        <v>85.980289999999997</v>
      </c>
      <c r="X25">
        <v>75.361339999999998</v>
      </c>
      <c r="Y25">
        <v>75.252459999999999</v>
      </c>
      <c r="Z25">
        <v>63.595610000000001</v>
      </c>
      <c r="AA25">
        <v>72.669460000000001</v>
      </c>
      <c r="AB25">
        <v>69.078879999999998</v>
      </c>
      <c r="AC25">
        <v>64.929310000000001</v>
      </c>
      <c r="AD25">
        <v>54.368639999999999</v>
      </c>
      <c r="AE25">
        <v>59.310459999999999</v>
      </c>
      <c r="AG25">
        <v>96.732159999999993</v>
      </c>
      <c r="AI25" s="77">
        <f t="shared" si="0"/>
        <v>69.925210666666644</v>
      </c>
      <c r="AJ25" s="55">
        <f t="shared" si="1"/>
        <v>16.503522740340657</v>
      </c>
      <c r="AK25" s="79">
        <f t="shared" si="2"/>
        <v>86.4287334070073</v>
      </c>
      <c r="AL25" s="79">
        <f t="shared" si="3"/>
        <v>53.421687926325987</v>
      </c>
    </row>
    <row r="26" spans="1:38" hidden="1" x14ac:dyDescent="0.25">
      <c r="A26" t="s">
        <v>472</v>
      </c>
      <c r="C26">
        <v>75.356790000000004</v>
      </c>
      <c r="D26">
        <v>81.431950000000001</v>
      </c>
      <c r="E26">
        <v>74.965850000000003</v>
      </c>
      <c r="F26">
        <v>73.280320000000003</v>
      </c>
      <c r="G26">
        <v>71.047219999999996</v>
      </c>
      <c r="H26">
        <v>66.028850000000006</v>
      </c>
      <c r="I26">
        <v>71.436199999999999</v>
      </c>
      <c r="J26">
        <v>48.310009999999998</v>
      </c>
      <c r="K26">
        <v>78.820080000000004</v>
      </c>
      <c r="L26">
        <v>72.033479999999997</v>
      </c>
      <c r="M26">
        <v>74.275049999999993</v>
      </c>
      <c r="N26">
        <v>42.704180000000001</v>
      </c>
      <c r="O26">
        <v>45.204459999999997</v>
      </c>
      <c r="P26">
        <v>40.371009999999998</v>
      </c>
      <c r="Q26">
        <v>62.170340000000003</v>
      </c>
      <c r="R26">
        <v>76.087220000000002</v>
      </c>
      <c r="S26">
        <v>69.35427</v>
      </c>
      <c r="T26">
        <v>130.40049999999999</v>
      </c>
      <c r="U26">
        <v>67.096469999999997</v>
      </c>
      <c r="V26">
        <v>68.342140000000001</v>
      </c>
      <c r="W26">
        <v>84.690370000000001</v>
      </c>
      <c r="X26">
        <v>77.110280000000003</v>
      </c>
      <c r="Y26">
        <v>75.450299999999999</v>
      </c>
      <c r="Z26">
        <v>66.977350000000001</v>
      </c>
      <c r="AA26">
        <v>72.005740000000003</v>
      </c>
      <c r="AB26">
        <v>69.798649999999995</v>
      </c>
      <c r="AC26">
        <v>64.813640000000007</v>
      </c>
      <c r="AD26">
        <v>54.817329999999998</v>
      </c>
      <c r="AE26">
        <v>59.91048</v>
      </c>
      <c r="AG26">
        <v>93.997619999999998</v>
      </c>
      <c r="AI26" s="77">
        <f t="shared" si="0"/>
        <v>70.276271666666659</v>
      </c>
      <c r="AJ26" s="55">
        <f t="shared" si="1"/>
        <v>16.352779146524728</v>
      </c>
      <c r="AK26" s="79">
        <f t="shared" si="2"/>
        <v>86.629050813191384</v>
      </c>
      <c r="AL26" s="79">
        <f t="shared" si="3"/>
        <v>53.923492520141934</v>
      </c>
    </row>
    <row r="27" spans="1:38" hidden="1" x14ac:dyDescent="0.25">
      <c r="A27" t="s">
        <v>473</v>
      </c>
      <c r="C27">
        <v>74.999859999999998</v>
      </c>
      <c r="D27">
        <v>81.92004</v>
      </c>
      <c r="E27">
        <v>74.795829999999995</v>
      </c>
      <c r="F27">
        <v>74.18486</v>
      </c>
      <c r="G27">
        <v>71.326279999999997</v>
      </c>
      <c r="H27">
        <v>67.067620000000005</v>
      </c>
      <c r="I27">
        <v>73.889169999999993</v>
      </c>
      <c r="J27">
        <v>48.838799999999999</v>
      </c>
      <c r="K27">
        <v>78.419160000000005</v>
      </c>
      <c r="L27">
        <v>71.643860000000004</v>
      </c>
      <c r="M27">
        <v>74.453519999999997</v>
      </c>
      <c r="N27">
        <v>43.018680000000003</v>
      </c>
      <c r="O27">
        <v>46.696899999999999</v>
      </c>
      <c r="P27">
        <v>41.285060000000001</v>
      </c>
      <c r="Q27">
        <v>61.950589999999998</v>
      </c>
      <c r="R27">
        <v>75.913049999999998</v>
      </c>
      <c r="S27">
        <v>69.712109999999996</v>
      </c>
      <c r="T27">
        <v>130.5188</v>
      </c>
      <c r="U27">
        <v>68.627129999999994</v>
      </c>
      <c r="V27">
        <v>69.456829999999997</v>
      </c>
      <c r="W27">
        <v>84.484949999999998</v>
      </c>
      <c r="X27">
        <v>77.605930000000001</v>
      </c>
      <c r="Y27">
        <v>75.235770000000002</v>
      </c>
      <c r="Z27">
        <v>67.722719999999995</v>
      </c>
      <c r="AA27">
        <v>72.475939999999994</v>
      </c>
      <c r="AB27">
        <v>70.717609999999993</v>
      </c>
      <c r="AC27">
        <v>64.765079999999998</v>
      </c>
      <c r="AD27">
        <v>55.981580000000001</v>
      </c>
      <c r="AE27">
        <v>61.416350000000001</v>
      </c>
      <c r="AG27">
        <v>92.749160000000003</v>
      </c>
      <c r="AI27" s="77">
        <f t="shared" si="0"/>
        <v>70.729107999999997</v>
      </c>
      <c r="AJ27" s="55">
        <f t="shared" si="1"/>
        <v>16.062897709999177</v>
      </c>
      <c r="AK27" s="79">
        <f t="shared" si="2"/>
        <v>86.792005709999174</v>
      </c>
      <c r="AL27" s="79">
        <f t="shared" si="3"/>
        <v>54.666210290000819</v>
      </c>
    </row>
    <row r="28" spans="1:38" hidden="1" x14ac:dyDescent="0.25">
      <c r="A28" t="s">
        <v>474</v>
      </c>
      <c r="C28">
        <v>74.812950000000001</v>
      </c>
      <c r="D28">
        <v>77.984830000000002</v>
      </c>
      <c r="E28">
        <v>73.585300000000004</v>
      </c>
      <c r="F28">
        <v>73.902109999999993</v>
      </c>
      <c r="G28">
        <v>70.414100000000005</v>
      </c>
      <c r="H28">
        <v>66.695549999999997</v>
      </c>
      <c r="I28">
        <v>74.574290000000005</v>
      </c>
      <c r="J28">
        <v>49.289400000000001</v>
      </c>
      <c r="K28">
        <v>78.147220000000004</v>
      </c>
      <c r="L28">
        <v>72.902569999999997</v>
      </c>
      <c r="M28">
        <v>75.449290000000005</v>
      </c>
      <c r="N28">
        <v>43.388910000000003</v>
      </c>
      <c r="O28">
        <v>48.015030000000003</v>
      </c>
      <c r="P28">
        <v>42.165030000000002</v>
      </c>
      <c r="Q28">
        <v>62.414340000000003</v>
      </c>
      <c r="R28">
        <v>75.480270000000004</v>
      </c>
      <c r="S28">
        <v>70.888919999999999</v>
      </c>
      <c r="T28">
        <v>130.10849999999999</v>
      </c>
      <c r="U28">
        <v>69.245410000000007</v>
      </c>
      <c r="V28">
        <v>70.717320000000001</v>
      </c>
      <c r="W28">
        <v>84.512389999999996</v>
      </c>
      <c r="X28">
        <v>78.356279999999998</v>
      </c>
      <c r="Y28">
        <v>75.640330000000006</v>
      </c>
      <c r="Z28">
        <v>68.046080000000003</v>
      </c>
      <c r="AA28">
        <v>71.342609999999993</v>
      </c>
      <c r="AB28">
        <v>70.262129999999999</v>
      </c>
      <c r="AC28">
        <v>64.471029999999999</v>
      </c>
      <c r="AD28">
        <v>56.7027</v>
      </c>
      <c r="AE28">
        <v>62.457819999999998</v>
      </c>
      <c r="AG28">
        <v>92.307259999999999</v>
      </c>
      <c r="AI28" s="77">
        <f t="shared" si="0"/>
        <v>70.809332333333344</v>
      </c>
      <c r="AJ28" s="55">
        <f t="shared" si="1"/>
        <v>15.715570311175567</v>
      </c>
      <c r="AK28" s="79">
        <f t="shared" si="2"/>
        <v>86.524902644508913</v>
      </c>
      <c r="AL28" s="79">
        <f t="shared" si="3"/>
        <v>55.093762022157776</v>
      </c>
    </row>
    <row r="29" spans="1:38" hidden="1" x14ac:dyDescent="0.25">
      <c r="A29" t="s">
        <v>475</v>
      </c>
      <c r="C29">
        <v>75.611949999999993</v>
      </c>
      <c r="D29">
        <v>84.840639999999993</v>
      </c>
      <c r="E29">
        <v>71.356430000000003</v>
      </c>
      <c r="F29">
        <v>73.636060000000001</v>
      </c>
      <c r="G29">
        <v>72.06926</v>
      </c>
      <c r="H29">
        <v>66.917439999999999</v>
      </c>
      <c r="I29">
        <v>75.709249999999997</v>
      </c>
      <c r="J29">
        <v>49.918410000000002</v>
      </c>
      <c r="K29">
        <v>78.161879999999996</v>
      </c>
      <c r="L29">
        <v>72.714389999999995</v>
      </c>
      <c r="M29">
        <v>76.061790000000002</v>
      </c>
      <c r="N29">
        <v>43.017099999999999</v>
      </c>
      <c r="O29">
        <v>49.181530000000002</v>
      </c>
      <c r="P29">
        <v>42.1494</v>
      </c>
      <c r="Q29">
        <v>62.287500000000001</v>
      </c>
      <c r="R29">
        <v>75.636700000000005</v>
      </c>
      <c r="S29">
        <v>70.652919999999995</v>
      </c>
      <c r="T29">
        <v>130.68340000000001</v>
      </c>
      <c r="U29">
        <v>68.802750000000003</v>
      </c>
      <c r="V29">
        <v>71.295169999999999</v>
      </c>
      <c r="W29">
        <v>84.091840000000005</v>
      </c>
      <c r="X29">
        <v>79.631389999999996</v>
      </c>
      <c r="Y29">
        <v>75.943790000000007</v>
      </c>
      <c r="Z29">
        <v>69.986969999999999</v>
      </c>
      <c r="AA29">
        <v>70.273089999999996</v>
      </c>
      <c r="AB29">
        <v>70.226939999999999</v>
      </c>
      <c r="AC29">
        <v>64.377650000000003</v>
      </c>
      <c r="AD29">
        <v>57.68797</v>
      </c>
      <c r="AE29">
        <v>62.759300000000003</v>
      </c>
      <c r="AG29">
        <v>97.746989999999997</v>
      </c>
      <c r="AI29" s="77">
        <f t="shared" si="0"/>
        <v>71.447663333333324</v>
      </c>
      <c r="AJ29" s="55">
        <f t="shared" si="1"/>
        <v>16.135916679961081</v>
      </c>
      <c r="AK29" s="79">
        <f t="shared" ref="AK29:AK92" si="4">AI29+AJ29</f>
        <v>87.583580013294409</v>
      </c>
      <c r="AL29" s="79">
        <f t="shared" ref="AL29:AL92" si="5">AI29-AJ29</f>
        <v>55.311746653372239</v>
      </c>
    </row>
    <row r="30" spans="1:38" hidden="1" x14ac:dyDescent="0.25">
      <c r="A30" t="s">
        <v>476</v>
      </c>
      <c r="C30">
        <v>75.670060000000007</v>
      </c>
      <c r="D30">
        <v>83.40419</v>
      </c>
      <c r="E30">
        <v>70.732230000000001</v>
      </c>
      <c r="F30">
        <v>74.739699999999999</v>
      </c>
      <c r="G30">
        <v>71.563140000000004</v>
      </c>
      <c r="H30">
        <v>68.511170000000007</v>
      </c>
      <c r="I30">
        <v>77.116519999999994</v>
      </c>
      <c r="J30">
        <v>50.882570000000001</v>
      </c>
      <c r="K30">
        <v>78.264210000000006</v>
      </c>
      <c r="L30">
        <v>74.616320000000002</v>
      </c>
      <c r="M30">
        <v>76.77946</v>
      </c>
      <c r="N30">
        <v>43.66133</v>
      </c>
      <c r="O30">
        <v>50.211449999999999</v>
      </c>
      <c r="P30">
        <v>43.393569999999997</v>
      </c>
      <c r="Q30">
        <v>61.763939999999998</v>
      </c>
      <c r="R30">
        <v>75.660219999999995</v>
      </c>
      <c r="S30">
        <v>70.941370000000006</v>
      </c>
      <c r="T30">
        <v>130.59729999999999</v>
      </c>
      <c r="U30">
        <v>69.922830000000005</v>
      </c>
      <c r="V30">
        <v>72.888480000000001</v>
      </c>
      <c r="W30">
        <v>84.988590000000002</v>
      </c>
      <c r="X30">
        <v>80.26173</v>
      </c>
      <c r="Y30">
        <v>76.068029999999993</v>
      </c>
      <c r="Z30">
        <v>70.432320000000004</v>
      </c>
      <c r="AA30">
        <v>70.592119999999994</v>
      </c>
      <c r="AB30">
        <v>71.204939999999993</v>
      </c>
      <c r="AC30">
        <v>64.746449999999996</v>
      </c>
      <c r="AD30">
        <v>58.282550000000001</v>
      </c>
      <c r="AE30">
        <v>65.409480000000002</v>
      </c>
      <c r="AG30">
        <v>99.038899999999998</v>
      </c>
      <c r="AI30" s="77">
        <f t="shared" si="0"/>
        <v>72.078172333333342</v>
      </c>
      <c r="AJ30" s="55">
        <f t="shared" si="1"/>
        <v>15.951971808228784</v>
      </c>
      <c r="AK30" s="79">
        <f t="shared" si="4"/>
        <v>88.030144141562118</v>
      </c>
      <c r="AL30" s="79">
        <f t="shared" si="5"/>
        <v>56.126200525104558</v>
      </c>
    </row>
    <row r="31" spans="1:38" hidden="1" x14ac:dyDescent="0.25">
      <c r="A31" t="s">
        <v>477</v>
      </c>
      <c r="C31">
        <v>76.433490000000006</v>
      </c>
      <c r="D31">
        <v>77.359899999999996</v>
      </c>
      <c r="E31">
        <v>71.823179999999994</v>
      </c>
      <c r="F31">
        <v>75.480410000000006</v>
      </c>
      <c r="G31">
        <v>71.426609999999997</v>
      </c>
      <c r="H31">
        <v>70.156829999999999</v>
      </c>
      <c r="I31">
        <v>77.473839999999996</v>
      </c>
      <c r="J31">
        <v>53.389809999999997</v>
      </c>
      <c r="K31">
        <v>78.581180000000003</v>
      </c>
      <c r="L31">
        <v>74.386690000000002</v>
      </c>
      <c r="M31">
        <v>77.064920000000001</v>
      </c>
      <c r="N31">
        <v>44.771799999999999</v>
      </c>
      <c r="O31">
        <v>52.056280000000001</v>
      </c>
      <c r="P31">
        <v>44.450229999999998</v>
      </c>
      <c r="Q31">
        <v>61.398969999999998</v>
      </c>
      <c r="R31">
        <v>75.958179999999999</v>
      </c>
      <c r="S31">
        <v>72.579620000000006</v>
      </c>
      <c r="T31">
        <v>128.9187</v>
      </c>
      <c r="U31">
        <v>73.744619999999998</v>
      </c>
      <c r="V31">
        <v>74.333259999999996</v>
      </c>
      <c r="W31">
        <v>85.566919999999996</v>
      </c>
      <c r="X31">
        <v>79.990629999999996</v>
      </c>
      <c r="Y31">
        <v>76.792509999999993</v>
      </c>
      <c r="Z31">
        <v>71.652860000000004</v>
      </c>
      <c r="AA31">
        <v>70.812650000000005</v>
      </c>
      <c r="AB31">
        <v>71.358729999999994</v>
      </c>
      <c r="AC31">
        <v>65.174250000000001</v>
      </c>
      <c r="AD31">
        <v>58.513480000000001</v>
      </c>
      <c r="AE31">
        <v>65.875240000000005</v>
      </c>
      <c r="AG31">
        <v>98.656139999999994</v>
      </c>
      <c r="AI31" s="77">
        <f t="shared" si="0"/>
        <v>72.539397666666673</v>
      </c>
      <c r="AJ31" s="55">
        <f t="shared" si="1"/>
        <v>15.308580136972727</v>
      </c>
      <c r="AK31" s="79">
        <f t="shared" si="4"/>
        <v>87.847977803639395</v>
      </c>
      <c r="AL31" s="79">
        <f t="shared" si="5"/>
        <v>57.230817529693944</v>
      </c>
    </row>
    <row r="32" spans="1:38" hidden="1" x14ac:dyDescent="0.25">
      <c r="A32" t="s">
        <v>478</v>
      </c>
      <c r="C32">
        <v>76.702709999999996</v>
      </c>
      <c r="D32">
        <v>78.265590000000003</v>
      </c>
      <c r="E32">
        <v>72.307950000000005</v>
      </c>
      <c r="F32">
        <v>75.614099999999993</v>
      </c>
      <c r="G32">
        <v>72.097560000000001</v>
      </c>
      <c r="H32">
        <v>69.318899999999999</v>
      </c>
      <c r="I32">
        <v>79.193269999999998</v>
      </c>
      <c r="J32">
        <v>54.316070000000003</v>
      </c>
      <c r="K32">
        <v>78.963520000000003</v>
      </c>
      <c r="L32">
        <v>73.097890000000007</v>
      </c>
      <c r="M32">
        <v>77.016139999999993</v>
      </c>
      <c r="N32">
        <v>44.890450000000001</v>
      </c>
      <c r="O32">
        <v>53.851529999999997</v>
      </c>
      <c r="P32">
        <v>45.216999999999999</v>
      </c>
      <c r="Q32">
        <v>62.417859999999997</v>
      </c>
      <c r="R32">
        <v>75.971919999999997</v>
      </c>
      <c r="S32">
        <v>73.695880000000002</v>
      </c>
      <c r="T32">
        <v>127.19929999999999</v>
      </c>
      <c r="U32">
        <v>74.686599999999999</v>
      </c>
      <c r="V32">
        <v>75.147679999999994</v>
      </c>
      <c r="W32">
        <v>86.214939999999999</v>
      </c>
      <c r="X32">
        <v>80.466999999999999</v>
      </c>
      <c r="Y32">
        <v>77.261380000000003</v>
      </c>
      <c r="Z32">
        <v>72.673869999999994</v>
      </c>
      <c r="AA32">
        <v>71.917370000000005</v>
      </c>
      <c r="AB32">
        <v>71.462100000000007</v>
      </c>
      <c r="AC32">
        <v>64.687510000000003</v>
      </c>
      <c r="AD32">
        <v>59.007759999999998</v>
      </c>
      <c r="AE32">
        <v>61.827089999999998</v>
      </c>
      <c r="AG32">
        <v>102.84869999999999</v>
      </c>
      <c r="AI32" s="77">
        <f t="shared" si="0"/>
        <v>72.944654666666651</v>
      </c>
      <c r="AJ32" s="55">
        <f t="shared" si="1"/>
        <v>15.3080026788544</v>
      </c>
      <c r="AK32" s="79">
        <f t="shared" si="4"/>
        <v>88.252657345521044</v>
      </c>
      <c r="AL32" s="79">
        <f t="shared" si="5"/>
        <v>57.63665198781225</v>
      </c>
    </row>
    <row r="33" spans="1:38" hidden="1" x14ac:dyDescent="0.25">
      <c r="A33" t="s">
        <v>479</v>
      </c>
      <c r="B33">
        <v>80.129919999999998</v>
      </c>
      <c r="C33">
        <v>77.001720000000006</v>
      </c>
      <c r="D33">
        <v>81.887630000000001</v>
      </c>
      <c r="E33">
        <v>72.432040000000001</v>
      </c>
      <c r="F33">
        <v>75.890420000000006</v>
      </c>
      <c r="G33">
        <v>71.900919999999999</v>
      </c>
      <c r="H33">
        <v>69.608739999999997</v>
      </c>
      <c r="I33">
        <v>81.488439999999997</v>
      </c>
      <c r="J33">
        <v>54.001510000000003</v>
      </c>
      <c r="K33">
        <v>79.020840000000007</v>
      </c>
      <c r="L33">
        <v>74.315880000000007</v>
      </c>
      <c r="M33">
        <v>77.480779999999996</v>
      </c>
      <c r="N33">
        <v>45.568080000000002</v>
      </c>
      <c r="O33">
        <v>52.207540000000002</v>
      </c>
      <c r="P33">
        <v>44.5242</v>
      </c>
      <c r="Q33">
        <v>62.25253</v>
      </c>
      <c r="R33">
        <v>76.328280000000007</v>
      </c>
      <c r="S33">
        <v>73.505359999999996</v>
      </c>
      <c r="T33">
        <v>128.0239</v>
      </c>
      <c r="U33">
        <v>74.969229999999996</v>
      </c>
      <c r="V33">
        <v>74.471149999999994</v>
      </c>
      <c r="W33">
        <v>85.516559999999998</v>
      </c>
      <c r="X33">
        <v>80.615780000000001</v>
      </c>
      <c r="Y33">
        <v>77.444820000000007</v>
      </c>
      <c r="Z33">
        <v>72.524609999999996</v>
      </c>
      <c r="AA33">
        <v>71.460679999999996</v>
      </c>
      <c r="AB33">
        <v>70.585530000000006</v>
      </c>
      <c r="AC33">
        <v>64.677279999999996</v>
      </c>
      <c r="AD33">
        <v>59.840069999999997</v>
      </c>
      <c r="AE33">
        <v>63.709020000000002</v>
      </c>
      <c r="AG33">
        <v>99.013819999999996</v>
      </c>
      <c r="AI33" s="77">
        <f t="shared" si="0"/>
        <v>73.303138064516119</v>
      </c>
      <c r="AJ33" s="55">
        <f t="shared" si="1"/>
        <v>15.091111720953293</v>
      </c>
      <c r="AK33" s="79">
        <f t="shared" si="4"/>
        <v>88.394249785469412</v>
      </c>
      <c r="AL33" s="79">
        <f t="shared" si="5"/>
        <v>58.212026343562826</v>
      </c>
    </row>
    <row r="34" spans="1:38" hidden="1" x14ac:dyDescent="0.25">
      <c r="A34" t="s">
        <v>557</v>
      </c>
      <c r="C34">
        <v>77.059179999999998</v>
      </c>
      <c r="D34">
        <v>81.329639999999998</v>
      </c>
      <c r="E34">
        <v>72.897679999999994</v>
      </c>
      <c r="F34">
        <v>76.081569999999999</v>
      </c>
      <c r="G34">
        <v>72.161580000000001</v>
      </c>
      <c r="H34">
        <v>71.487740000000002</v>
      </c>
      <c r="I34">
        <v>80.570660000000004</v>
      </c>
      <c r="J34">
        <v>55.047289999999997</v>
      </c>
      <c r="K34">
        <v>78.667689999999993</v>
      </c>
      <c r="L34">
        <v>73.273780000000002</v>
      </c>
      <c r="M34">
        <v>77.743369999999999</v>
      </c>
      <c r="N34">
        <v>46.420529999999999</v>
      </c>
      <c r="O34">
        <v>54.18253</v>
      </c>
      <c r="P34">
        <v>45.675370000000001</v>
      </c>
      <c r="Q34">
        <v>61.859169999999999</v>
      </c>
      <c r="R34">
        <v>76.537549999999996</v>
      </c>
      <c r="S34">
        <v>72.770769999999999</v>
      </c>
      <c r="T34">
        <v>126.8832</v>
      </c>
      <c r="U34">
        <v>73.187070000000006</v>
      </c>
      <c r="V34">
        <v>74.751050000000006</v>
      </c>
      <c r="W34">
        <v>86.544049999999999</v>
      </c>
      <c r="X34">
        <v>82.011600000000001</v>
      </c>
      <c r="Y34">
        <v>77.710220000000007</v>
      </c>
      <c r="Z34">
        <v>72.874319999999997</v>
      </c>
      <c r="AA34">
        <v>72.329059999999998</v>
      </c>
      <c r="AB34">
        <v>71.211849999999998</v>
      </c>
      <c r="AC34">
        <v>65.584500000000006</v>
      </c>
      <c r="AD34">
        <v>59.236820000000002</v>
      </c>
      <c r="AE34">
        <v>66.46078</v>
      </c>
      <c r="AG34">
        <v>101.7296</v>
      </c>
      <c r="AI34" s="77">
        <f t="shared" ref="AI34:AI69" si="6">AVERAGE(B34:AG34)</f>
        <v>73.476007333333342</v>
      </c>
      <c r="AJ34" s="55">
        <f t="shared" ref="AJ34:AJ69" si="7">_xlfn.STDEV.P(B34:AG34)</f>
        <v>15.032545496148639</v>
      </c>
      <c r="AK34" s="79">
        <f t="shared" si="4"/>
        <v>88.508552829481985</v>
      </c>
      <c r="AL34" s="79">
        <f t="shared" si="5"/>
        <v>58.443461837184699</v>
      </c>
    </row>
    <row r="35" spans="1:38" hidden="1" x14ac:dyDescent="0.25">
      <c r="A35" t="s">
        <v>558</v>
      </c>
      <c r="C35">
        <v>77.111500000000007</v>
      </c>
      <c r="D35">
        <v>81.045400000000001</v>
      </c>
      <c r="E35">
        <v>73.298159999999996</v>
      </c>
      <c r="F35">
        <v>76.896060000000006</v>
      </c>
      <c r="G35">
        <v>73.521190000000004</v>
      </c>
      <c r="H35">
        <v>71.417410000000004</v>
      </c>
      <c r="I35">
        <v>81.365769999999998</v>
      </c>
      <c r="J35">
        <v>54.305799999999998</v>
      </c>
      <c r="K35">
        <v>78.250380000000007</v>
      </c>
      <c r="L35">
        <v>72.802700000000002</v>
      </c>
      <c r="M35">
        <v>77.829830000000001</v>
      </c>
      <c r="N35">
        <v>46.014919999999996</v>
      </c>
      <c r="O35">
        <v>55.058280000000003</v>
      </c>
      <c r="P35">
        <v>45.811039999999998</v>
      </c>
      <c r="Q35">
        <v>60.950290000000003</v>
      </c>
      <c r="R35">
        <v>76.556759999999997</v>
      </c>
      <c r="S35">
        <v>73.92107</v>
      </c>
      <c r="T35">
        <v>126.3081</v>
      </c>
      <c r="U35">
        <v>71.935910000000007</v>
      </c>
      <c r="V35">
        <v>76.67165</v>
      </c>
      <c r="W35">
        <v>86.176940000000002</v>
      </c>
      <c r="X35">
        <v>82.392420000000001</v>
      </c>
      <c r="Y35">
        <v>77.884069999999994</v>
      </c>
      <c r="Z35">
        <v>72.97542</v>
      </c>
      <c r="AA35">
        <v>72.513490000000004</v>
      </c>
      <c r="AB35">
        <v>71.00282</v>
      </c>
      <c r="AC35">
        <v>65.320049999999995</v>
      </c>
      <c r="AD35">
        <v>61.973869999999998</v>
      </c>
      <c r="AE35">
        <v>68.359340000000003</v>
      </c>
      <c r="AG35">
        <v>100.8747</v>
      </c>
      <c r="AI35" s="77">
        <f t="shared" si="6"/>
        <v>73.684844666666677</v>
      </c>
      <c r="AJ35" s="55">
        <f t="shared" si="7"/>
        <v>14.865419330724311</v>
      </c>
      <c r="AK35" s="79">
        <f t="shared" si="4"/>
        <v>88.550263997390985</v>
      </c>
      <c r="AL35" s="79">
        <f t="shared" si="5"/>
        <v>58.81942533594237</v>
      </c>
    </row>
    <row r="36" spans="1:38" hidden="1" x14ac:dyDescent="0.25">
      <c r="A36" t="s">
        <v>480</v>
      </c>
      <c r="B36">
        <v>84.755759999999995</v>
      </c>
      <c r="C36">
        <v>77.182509999999994</v>
      </c>
      <c r="D36">
        <v>83.224059999999994</v>
      </c>
      <c r="E36">
        <v>72.575900000000004</v>
      </c>
      <c r="F36">
        <v>76.927059999999997</v>
      </c>
      <c r="G36">
        <v>73.822400000000002</v>
      </c>
      <c r="H36">
        <v>70.676869999999994</v>
      </c>
      <c r="I36">
        <v>83.1935</v>
      </c>
      <c r="J36">
        <v>54.372599999999998</v>
      </c>
      <c r="K36">
        <v>78.414479999999998</v>
      </c>
      <c r="L36">
        <v>72.989379999999997</v>
      </c>
      <c r="M36">
        <v>78.254300000000001</v>
      </c>
      <c r="N36">
        <v>45.801670000000001</v>
      </c>
      <c r="O36">
        <v>57.192390000000003</v>
      </c>
      <c r="P36">
        <v>46.233919999999998</v>
      </c>
      <c r="Q36">
        <v>64.776600000000002</v>
      </c>
      <c r="R36">
        <v>76.658209999999997</v>
      </c>
      <c r="S36">
        <v>73.095759999999999</v>
      </c>
      <c r="T36">
        <v>126.20610000000001</v>
      </c>
      <c r="U36">
        <v>71.159199999999998</v>
      </c>
      <c r="V36">
        <v>78.102509999999995</v>
      </c>
      <c r="W36">
        <v>85.751819999999995</v>
      </c>
      <c r="X36">
        <v>84.234520000000003</v>
      </c>
      <c r="Y36">
        <v>78.15146</v>
      </c>
      <c r="Z36">
        <v>73.710480000000004</v>
      </c>
      <c r="AA36">
        <v>72.147450000000006</v>
      </c>
      <c r="AB36">
        <v>71.355289999999997</v>
      </c>
      <c r="AC36">
        <v>65.832530000000006</v>
      </c>
      <c r="AD36">
        <v>62.958030000000001</v>
      </c>
      <c r="AE36">
        <v>67.827860000000001</v>
      </c>
      <c r="AG36">
        <v>101.3706</v>
      </c>
      <c r="AI36" s="77">
        <f t="shared" si="6"/>
        <v>74.482426451612895</v>
      </c>
      <c r="AJ36" s="55">
        <f t="shared" si="7"/>
        <v>14.670707618640749</v>
      </c>
      <c r="AK36" s="79">
        <f t="shared" si="4"/>
        <v>89.153134070253643</v>
      </c>
      <c r="AL36" s="79">
        <f t="shared" si="5"/>
        <v>59.811718832972147</v>
      </c>
    </row>
    <row r="37" spans="1:38" hidden="1" x14ac:dyDescent="0.25">
      <c r="A37" t="s">
        <v>481</v>
      </c>
      <c r="B37">
        <v>83.131429999999995</v>
      </c>
      <c r="C37">
        <v>77.275859999999994</v>
      </c>
      <c r="D37">
        <v>82.119460000000004</v>
      </c>
      <c r="E37">
        <v>76.469549999999998</v>
      </c>
      <c r="F37">
        <v>77.547690000000003</v>
      </c>
      <c r="G37">
        <v>72.194280000000006</v>
      </c>
      <c r="H37">
        <v>70.955309999999997</v>
      </c>
      <c r="I37">
        <v>82.406270000000006</v>
      </c>
      <c r="J37">
        <v>54.296550000000003</v>
      </c>
      <c r="K37">
        <v>78.341430000000003</v>
      </c>
      <c r="L37">
        <v>71.702610000000007</v>
      </c>
      <c r="M37">
        <v>80.828190000000006</v>
      </c>
      <c r="N37">
        <v>46.123829999999998</v>
      </c>
      <c r="O37">
        <v>58.072620000000001</v>
      </c>
      <c r="P37">
        <v>46.54072</v>
      </c>
      <c r="Q37">
        <v>62.071510000000004</v>
      </c>
      <c r="R37">
        <v>76.788799999999995</v>
      </c>
      <c r="S37">
        <v>73.449650000000005</v>
      </c>
      <c r="T37">
        <v>123.5536</v>
      </c>
      <c r="U37">
        <v>68.845140000000001</v>
      </c>
      <c r="V37">
        <v>75.643550000000005</v>
      </c>
      <c r="W37">
        <v>86.049880000000002</v>
      </c>
      <c r="X37">
        <v>83.819730000000007</v>
      </c>
      <c r="Y37">
        <v>79.943359999999998</v>
      </c>
      <c r="Z37">
        <v>73.789180000000002</v>
      </c>
      <c r="AA37">
        <v>71.960949999999997</v>
      </c>
      <c r="AB37">
        <v>72.057720000000003</v>
      </c>
      <c r="AC37">
        <v>66.715940000000003</v>
      </c>
      <c r="AD37">
        <v>63.011569999999999</v>
      </c>
      <c r="AE37">
        <v>72.433239999999998</v>
      </c>
      <c r="AG37">
        <v>101.7504</v>
      </c>
      <c r="AI37" s="77">
        <f t="shared" si="6"/>
        <v>74.512581290322572</v>
      </c>
      <c r="AJ37" s="55">
        <f t="shared" si="7"/>
        <v>14.327951554234943</v>
      </c>
      <c r="AK37" s="79">
        <f t="shared" si="4"/>
        <v>88.840532844557515</v>
      </c>
      <c r="AL37" s="79">
        <f t="shared" si="5"/>
        <v>60.184629736087629</v>
      </c>
    </row>
    <row r="38" spans="1:38" hidden="1" x14ac:dyDescent="0.25">
      <c r="A38" t="s">
        <v>482</v>
      </c>
      <c r="B38">
        <v>85.475440000000006</v>
      </c>
      <c r="C38">
        <v>76.916150000000002</v>
      </c>
      <c r="D38">
        <v>83.702960000000004</v>
      </c>
      <c r="E38">
        <v>75.199680000000001</v>
      </c>
      <c r="F38">
        <v>78.114419999999996</v>
      </c>
      <c r="G38">
        <v>73.620410000000007</v>
      </c>
      <c r="H38">
        <v>72.717039999999997</v>
      </c>
      <c r="I38">
        <v>81.845529999999997</v>
      </c>
      <c r="J38">
        <v>55.767389999999999</v>
      </c>
      <c r="K38">
        <v>78.297200000000004</v>
      </c>
      <c r="L38">
        <v>73.026129999999995</v>
      </c>
      <c r="M38">
        <v>79.925449999999998</v>
      </c>
      <c r="N38">
        <v>46.18235</v>
      </c>
      <c r="O38">
        <v>60.00461</v>
      </c>
      <c r="P38">
        <v>45.939489999999999</v>
      </c>
      <c r="Q38">
        <v>63.671239999999997</v>
      </c>
      <c r="R38">
        <v>76.969700000000003</v>
      </c>
      <c r="S38">
        <v>73.09075</v>
      </c>
      <c r="T38">
        <v>122.8133</v>
      </c>
      <c r="U38">
        <v>67.055760000000006</v>
      </c>
      <c r="V38">
        <v>77.401799999999994</v>
      </c>
      <c r="W38">
        <v>85.7727</v>
      </c>
      <c r="X38">
        <v>85.227419999999995</v>
      </c>
      <c r="Y38">
        <v>79.781750000000002</v>
      </c>
      <c r="Z38">
        <v>73.554490000000001</v>
      </c>
      <c r="AA38">
        <v>72.361699999999999</v>
      </c>
      <c r="AB38">
        <v>72.832629999999995</v>
      </c>
      <c r="AC38">
        <v>66.481409999999997</v>
      </c>
      <c r="AD38">
        <v>64.318169999999995</v>
      </c>
      <c r="AE38">
        <v>72.048860000000005</v>
      </c>
      <c r="AG38">
        <v>102.87269999999999</v>
      </c>
      <c r="AI38" s="77">
        <f t="shared" si="6"/>
        <v>74.935117096774192</v>
      </c>
      <c r="AJ38" s="55">
        <f t="shared" si="7"/>
        <v>14.235203768858327</v>
      </c>
      <c r="AK38" s="79">
        <f t="shared" si="4"/>
        <v>89.170320865632519</v>
      </c>
      <c r="AL38" s="79">
        <f t="shared" si="5"/>
        <v>60.699913327915866</v>
      </c>
    </row>
    <row r="39" spans="1:38" hidden="1" x14ac:dyDescent="0.25">
      <c r="A39" t="s">
        <v>483</v>
      </c>
      <c r="B39">
        <v>84.834159999999997</v>
      </c>
      <c r="C39">
        <v>77.394970000000001</v>
      </c>
      <c r="D39">
        <v>83.920379999999994</v>
      </c>
      <c r="E39">
        <v>75.779169999999993</v>
      </c>
      <c r="F39">
        <v>78.9114</v>
      </c>
      <c r="G39">
        <v>73.485550000000003</v>
      </c>
      <c r="H39">
        <v>74.021450000000002</v>
      </c>
      <c r="I39">
        <v>81.850859999999997</v>
      </c>
      <c r="J39">
        <v>55.872230000000002</v>
      </c>
      <c r="K39">
        <v>78.224950000000007</v>
      </c>
      <c r="L39">
        <v>74.519360000000006</v>
      </c>
      <c r="M39">
        <v>81.2958</v>
      </c>
      <c r="N39">
        <v>45.602519999999998</v>
      </c>
      <c r="O39">
        <v>62.239939999999997</v>
      </c>
      <c r="P39">
        <v>46.972329999999999</v>
      </c>
      <c r="Q39">
        <v>65.21011</v>
      </c>
      <c r="R39">
        <v>77.531120000000001</v>
      </c>
      <c r="S39">
        <v>73.563869999999994</v>
      </c>
      <c r="T39">
        <v>122.7518</v>
      </c>
      <c r="U39">
        <v>66.237700000000004</v>
      </c>
      <c r="V39">
        <v>77.645349999999993</v>
      </c>
      <c r="W39">
        <v>86.677459999999996</v>
      </c>
      <c r="X39">
        <v>86.984020000000001</v>
      </c>
      <c r="Y39">
        <v>80.394130000000004</v>
      </c>
      <c r="Z39">
        <v>74.364519999999999</v>
      </c>
      <c r="AA39">
        <v>72.93374</v>
      </c>
      <c r="AB39">
        <v>72.923299999999998</v>
      </c>
      <c r="AC39">
        <v>67.885249999999999</v>
      </c>
      <c r="AD39">
        <v>66.21669</v>
      </c>
      <c r="AE39">
        <v>73.477930000000001</v>
      </c>
      <c r="AG39">
        <v>103.5449</v>
      </c>
      <c r="AI39" s="77">
        <f t="shared" si="6"/>
        <v>75.589256774193544</v>
      </c>
      <c r="AJ39" s="55">
        <f t="shared" si="7"/>
        <v>14.139108897429798</v>
      </c>
      <c r="AK39" s="79">
        <f t="shared" si="4"/>
        <v>89.728365671623337</v>
      </c>
      <c r="AL39" s="79">
        <f t="shared" si="5"/>
        <v>61.450147876763744</v>
      </c>
    </row>
    <row r="40" spans="1:38" hidden="1" x14ac:dyDescent="0.25">
      <c r="A40" t="s">
        <v>484</v>
      </c>
      <c r="B40">
        <v>85.358410000000006</v>
      </c>
      <c r="C40">
        <v>77.969830000000002</v>
      </c>
      <c r="D40">
        <v>85.408259999999999</v>
      </c>
      <c r="E40">
        <v>76.344539999999995</v>
      </c>
      <c r="F40">
        <v>78.766540000000006</v>
      </c>
      <c r="G40">
        <v>73.516469999999998</v>
      </c>
      <c r="H40">
        <v>74.701440000000005</v>
      </c>
      <c r="I40">
        <v>83.141850000000005</v>
      </c>
      <c r="J40">
        <v>56.554169999999999</v>
      </c>
      <c r="K40">
        <v>77.883129999999994</v>
      </c>
      <c r="L40">
        <v>74.451710000000006</v>
      </c>
      <c r="M40">
        <v>81.174930000000003</v>
      </c>
      <c r="N40">
        <v>46.897379999999998</v>
      </c>
      <c r="O40">
        <v>63.060769999999998</v>
      </c>
      <c r="P40">
        <v>47.364849999999997</v>
      </c>
      <c r="Q40">
        <v>66.298630000000003</v>
      </c>
      <c r="R40">
        <v>77.948499999999996</v>
      </c>
      <c r="S40">
        <v>73.617999999999995</v>
      </c>
      <c r="T40">
        <v>122.117</v>
      </c>
      <c r="U40">
        <v>66.631060000000005</v>
      </c>
      <c r="V40">
        <v>78.279679999999999</v>
      </c>
      <c r="W40">
        <v>87.010909999999996</v>
      </c>
      <c r="X40">
        <v>87.564970000000002</v>
      </c>
      <c r="Y40">
        <v>80.219319999999996</v>
      </c>
      <c r="Z40">
        <v>75.836560000000006</v>
      </c>
      <c r="AA40">
        <v>72.566000000000003</v>
      </c>
      <c r="AB40">
        <v>73.360209999999995</v>
      </c>
      <c r="AC40">
        <v>68.99606</v>
      </c>
      <c r="AD40">
        <v>68.131529999999998</v>
      </c>
      <c r="AE40">
        <v>74.018389999999997</v>
      </c>
      <c r="AG40">
        <v>106.7864</v>
      </c>
      <c r="AI40" s="77">
        <f t="shared" si="6"/>
        <v>76.192822580645156</v>
      </c>
      <c r="AJ40" s="55">
        <f t="shared" si="7"/>
        <v>14.105926410649252</v>
      </c>
      <c r="AK40" s="79">
        <f t="shared" si="4"/>
        <v>90.298748991294403</v>
      </c>
      <c r="AL40" s="79">
        <f t="shared" si="5"/>
        <v>62.086896169995903</v>
      </c>
    </row>
    <row r="41" spans="1:38" hidden="1" x14ac:dyDescent="0.25">
      <c r="A41" t="s">
        <v>485</v>
      </c>
      <c r="B41">
        <v>89.502690000000001</v>
      </c>
      <c r="C41">
        <v>78.831680000000006</v>
      </c>
      <c r="D41">
        <v>85.642200000000003</v>
      </c>
      <c r="E41">
        <v>78.447069999999997</v>
      </c>
      <c r="F41">
        <v>79.848990000000001</v>
      </c>
      <c r="G41">
        <v>74.74315</v>
      </c>
      <c r="H41">
        <v>75.838939999999994</v>
      </c>
      <c r="I41">
        <v>83.717820000000003</v>
      </c>
      <c r="J41">
        <v>57.245690000000003</v>
      </c>
      <c r="K41">
        <v>78.706220000000002</v>
      </c>
      <c r="L41">
        <v>75.239260000000002</v>
      </c>
      <c r="M41">
        <v>83.031649999999999</v>
      </c>
      <c r="N41">
        <v>46.871400000000001</v>
      </c>
      <c r="O41">
        <v>64.884510000000006</v>
      </c>
      <c r="P41">
        <v>47.906080000000003</v>
      </c>
      <c r="Q41">
        <v>66.503609999999995</v>
      </c>
      <c r="R41">
        <v>77.807590000000005</v>
      </c>
      <c r="S41">
        <v>76.026020000000003</v>
      </c>
      <c r="T41">
        <v>121.5826</v>
      </c>
      <c r="U41">
        <v>67.029139999999998</v>
      </c>
      <c r="V41">
        <v>79.183999999999997</v>
      </c>
      <c r="W41">
        <v>85.823359999999994</v>
      </c>
      <c r="X41">
        <v>87.910390000000007</v>
      </c>
      <c r="Y41">
        <v>81.262829999999994</v>
      </c>
      <c r="Z41">
        <v>76.61139</v>
      </c>
      <c r="AA41">
        <v>73.264150000000001</v>
      </c>
      <c r="AB41">
        <v>73.55462</v>
      </c>
      <c r="AC41">
        <v>69.589889999999997</v>
      </c>
      <c r="AD41">
        <v>69.377409999999998</v>
      </c>
      <c r="AE41">
        <v>74.245829999999998</v>
      </c>
      <c r="AG41">
        <v>107.1083</v>
      </c>
      <c r="AI41" s="77">
        <f t="shared" si="6"/>
        <v>77.010918709677412</v>
      </c>
      <c r="AJ41" s="55">
        <f t="shared" si="7"/>
        <v>14.029294821064987</v>
      </c>
      <c r="AK41" s="79">
        <f t="shared" si="4"/>
        <v>91.040213530742392</v>
      </c>
      <c r="AL41" s="79">
        <f t="shared" si="5"/>
        <v>62.981623888612425</v>
      </c>
    </row>
    <row r="42" spans="1:38" hidden="1" x14ac:dyDescent="0.25">
      <c r="A42" t="s">
        <v>486</v>
      </c>
      <c r="B42">
        <v>90.683049999999994</v>
      </c>
      <c r="C42">
        <v>79.858869999999996</v>
      </c>
      <c r="D42">
        <v>85.869540000000001</v>
      </c>
      <c r="E42">
        <v>79.71508</v>
      </c>
      <c r="F42">
        <v>80.46848</v>
      </c>
      <c r="G42">
        <v>74.897949999999994</v>
      </c>
      <c r="H42">
        <v>75.86842</v>
      </c>
      <c r="I42">
        <v>87.935500000000005</v>
      </c>
      <c r="J42">
        <v>57.860759999999999</v>
      </c>
      <c r="K42">
        <v>78.959389999999999</v>
      </c>
      <c r="L42">
        <v>74.505260000000007</v>
      </c>
      <c r="M42">
        <v>82.395269999999996</v>
      </c>
      <c r="N42">
        <v>44.078740000000003</v>
      </c>
      <c r="O42">
        <v>67.285060000000001</v>
      </c>
      <c r="P42">
        <v>47.968940000000003</v>
      </c>
      <c r="Q42">
        <v>69.825990000000004</v>
      </c>
      <c r="R42">
        <v>78.762140000000002</v>
      </c>
      <c r="S42">
        <v>76.422640000000001</v>
      </c>
      <c r="T42">
        <v>119.94110000000001</v>
      </c>
      <c r="U42">
        <v>66.175889999999995</v>
      </c>
      <c r="V42">
        <v>81.118290000000002</v>
      </c>
      <c r="W42">
        <v>85.865139999999997</v>
      </c>
      <c r="X42">
        <v>89.928250000000006</v>
      </c>
      <c r="Y42">
        <v>81.521259999999998</v>
      </c>
      <c r="Z42">
        <v>77.713669999999993</v>
      </c>
      <c r="AA42">
        <v>74.197559999999996</v>
      </c>
      <c r="AB42">
        <v>73.643889999999999</v>
      </c>
      <c r="AC42">
        <v>69.934399999999997</v>
      </c>
      <c r="AD42">
        <v>70.729389999999995</v>
      </c>
      <c r="AE42">
        <v>74.575919999999996</v>
      </c>
      <c r="AG42">
        <v>108.5055</v>
      </c>
      <c r="AI42" s="77">
        <f t="shared" si="6"/>
        <v>77.651978709677408</v>
      </c>
      <c r="AJ42" s="55">
        <f t="shared" si="7"/>
        <v>14.186010922959355</v>
      </c>
      <c r="AK42" s="79">
        <f t="shared" si="4"/>
        <v>91.837989632636763</v>
      </c>
      <c r="AL42" s="79">
        <f t="shared" si="5"/>
        <v>63.465967786718053</v>
      </c>
    </row>
    <row r="43" spans="1:38" hidden="1" x14ac:dyDescent="0.25">
      <c r="A43" t="s">
        <v>487</v>
      </c>
      <c r="B43">
        <v>89.762789999999995</v>
      </c>
      <c r="C43">
        <v>81.474140000000006</v>
      </c>
      <c r="D43">
        <v>86.677030000000002</v>
      </c>
      <c r="E43">
        <v>79.778919999999999</v>
      </c>
      <c r="F43">
        <v>81.431820000000002</v>
      </c>
      <c r="G43">
        <v>74.828029999999998</v>
      </c>
      <c r="H43">
        <v>75.971919999999997</v>
      </c>
      <c r="I43">
        <v>85.323570000000004</v>
      </c>
      <c r="J43">
        <v>57.648910000000001</v>
      </c>
      <c r="K43">
        <v>79.031379999999999</v>
      </c>
      <c r="L43">
        <v>75.179190000000006</v>
      </c>
      <c r="M43">
        <v>82.434119999999993</v>
      </c>
      <c r="N43">
        <v>46.842030000000001</v>
      </c>
      <c r="O43">
        <v>68.456860000000006</v>
      </c>
      <c r="P43">
        <v>49.070279999999997</v>
      </c>
      <c r="Q43">
        <v>69.572710000000001</v>
      </c>
      <c r="R43">
        <v>79.307879999999997</v>
      </c>
      <c r="S43">
        <v>76.307019999999994</v>
      </c>
      <c r="T43">
        <v>120.16840000000001</v>
      </c>
      <c r="U43">
        <v>62.767710000000001</v>
      </c>
      <c r="V43">
        <v>77.654480000000007</v>
      </c>
      <c r="W43">
        <v>86.223290000000006</v>
      </c>
      <c r="X43">
        <v>89.956590000000006</v>
      </c>
      <c r="Y43">
        <v>82.8245</v>
      </c>
      <c r="Z43">
        <v>78.824590000000001</v>
      </c>
      <c r="AA43">
        <v>75.615139999999997</v>
      </c>
      <c r="AB43">
        <v>73.88203</v>
      </c>
      <c r="AC43">
        <v>69.726399999999998</v>
      </c>
      <c r="AD43">
        <v>71.872439999999997</v>
      </c>
      <c r="AE43">
        <v>75.997410000000002</v>
      </c>
      <c r="AG43">
        <v>112.0865</v>
      </c>
      <c r="AI43" s="77">
        <f t="shared" si="6"/>
        <v>77.958002580645157</v>
      </c>
      <c r="AJ43" s="55">
        <f t="shared" si="7"/>
        <v>14.216168963557942</v>
      </c>
      <c r="AK43" s="79">
        <f t="shared" si="4"/>
        <v>92.174171544203105</v>
      </c>
      <c r="AL43" s="79">
        <f t="shared" si="5"/>
        <v>63.741833617087217</v>
      </c>
    </row>
    <row r="44" spans="1:38" hidden="1" x14ac:dyDescent="0.25">
      <c r="A44" t="s">
        <v>488</v>
      </c>
      <c r="B44">
        <v>90.852279999999993</v>
      </c>
      <c r="C44">
        <v>82.352260000000001</v>
      </c>
      <c r="D44">
        <v>87.3489</v>
      </c>
      <c r="E44">
        <v>79.811869999999999</v>
      </c>
      <c r="F44">
        <v>81.490949999999998</v>
      </c>
      <c r="G44">
        <v>75.629519999999999</v>
      </c>
      <c r="H44">
        <v>75.899090000000001</v>
      </c>
      <c r="I44">
        <v>86.711550000000003</v>
      </c>
      <c r="J44">
        <v>58.403880000000001</v>
      </c>
      <c r="K44">
        <v>79.330650000000006</v>
      </c>
      <c r="L44">
        <v>75.167630000000003</v>
      </c>
      <c r="M44">
        <v>82.367159999999998</v>
      </c>
      <c r="N44">
        <v>45.764009999999999</v>
      </c>
      <c r="O44">
        <v>69.896739999999994</v>
      </c>
      <c r="P44">
        <v>49.238399999999999</v>
      </c>
      <c r="Q44">
        <v>68.292779999999993</v>
      </c>
      <c r="R44">
        <v>80.09881</v>
      </c>
      <c r="S44">
        <v>77.212549999999993</v>
      </c>
      <c r="T44">
        <v>118.7144</v>
      </c>
      <c r="U44">
        <v>63.028739999999999</v>
      </c>
      <c r="V44">
        <v>78.069029999999998</v>
      </c>
      <c r="W44">
        <v>86.876080000000002</v>
      </c>
      <c r="X44">
        <v>89.504040000000003</v>
      </c>
      <c r="Y44">
        <v>82.909480000000002</v>
      </c>
      <c r="Z44">
        <v>79.352270000000004</v>
      </c>
      <c r="AA44">
        <v>76.419399999999996</v>
      </c>
      <c r="AB44">
        <v>73.857150000000004</v>
      </c>
      <c r="AC44">
        <v>69.647999999999996</v>
      </c>
      <c r="AD44">
        <v>72.458569999999995</v>
      </c>
      <c r="AE44">
        <v>75.462010000000006</v>
      </c>
      <c r="AG44">
        <v>111.1604</v>
      </c>
      <c r="AI44" s="77">
        <f t="shared" si="6"/>
        <v>78.171890322580651</v>
      </c>
      <c r="AJ44" s="55">
        <f t="shared" si="7"/>
        <v>14.097844869392201</v>
      </c>
      <c r="AK44" s="79">
        <f t="shared" si="4"/>
        <v>92.269735191972856</v>
      </c>
      <c r="AL44" s="79">
        <f t="shared" si="5"/>
        <v>64.074045453188447</v>
      </c>
    </row>
    <row r="45" spans="1:38" hidden="1" x14ac:dyDescent="0.25">
      <c r="A45" t="s">
        <v>489</v>
      </c>
      <c r="B45">
        <v>90.83175</v>
      </c>
      <c r="C45">
        <v>82.436229999999995</v>
      </c>
      <c r="D45">
        <v>88.903270000000006</v>
      </c>
      <c r="E45">
        <v>80.497470000000007</v>
      </c>
      <c r="F45">
        <v>82.107960000000006</v>
      </c>
      <c r="G45">
        <v>75.804500000000004</v>
      </c>
      <c r="H45">
        <v>76.180359999999993</v>
      </c>
      <c r="I45">
        <v>86.717200000000005</v>
      </c>
      <c r="J45">
        <v>58.822099999999999</v>
      </c>
      <c r="K45">
        <v>79.168430000000001</v>
      </c>
      <c r="L45">
        <v>76.198359999999994</v>
      </c>
      <c r="M45">
        <v>81.793450000000007</v>
      </c>
      <c r="N45">
        <v>46.550719999999998</v>
      </c>
      <c r="O45">
        <v>70.332419999999999</v>
      </c>
      <c r="P45">
        <v>50.214590000000001</v>
      </c>
      <c r="Q45">
        <v>70.108189999999993</v>
      </c>
      <c r="R45">
        <v>80.59872</v>
      </c>
      <c r="S45">
        <v>78.6494</v>
      </c>
      <c r="T45">
        <v>118.71729999999999</v>
      </c>
      <c r="U45">
        <v>66.340519999999998</v>
      </c>
      <c r="V45">
        <v>85.031000000000006</v>
      </c>
      <c r="W45">
        <v>86.865880000000004</v>
      </c>
      <c r="X45">
        <v>90.769109999999998</v>
      </c>
      <c r="Y45">
        <v>85.541200000000003</v>
      </c>
      <c r="Z45">
        <v>81.912450000000007</v>
      </c>
      <c r="AA45">
        <v>77.422089999999997</v>
      </c>
      <c r="AB45">
        <v>73.558269999999993</v>
      </c>
      <c r="AC45">
        <v>70.166619999999995</v>
      </c>
      <c r="AD45">
        <v>74.196839999999995</v>
      </c>
      <c r="AE45">
        <v>77.349819999999994</v>
      </c>
      <c r="AG45">
        <v>109.7701</v>
      </c>
      <c r="AI45" s="77">
        <f t="shared" si="6"/>
        <v>79.146978064516119</v>
      </c>
      <c r="AJ45" s="55">
        <f t="shared" si="7"/>
        <v>13.805740038842149</v>
      </c>
      <c r="AK45" s="79">
        <f t="shared" si="4"/>
        <v>92.952718103358265</v>
      </c>
      <c r="AL45" s="79">
        <f t="shared" si="5"/>
        <v>65.341238025673974</v>
      </c>
    </row>
    <row r="46" spans="1:38" hidden="1" x14ac:dyDescent="0.25">
      <c r="A46" t="s">
        <v>490</v>
      </c>
      <c r="B46">
        <v>87.862520000000004</v>
      </c>
      <c r="C46">
        <v>82.432749999999999</v>
      </c>
      <c r="D46">
        <v>91.100399999999993</v>
      </c>
      <c r="E46">
        <v>79.950710000000001</v>
      </c>
      <c r="F46">
        <v>83.012029999999996</v>
      </c>
      <c r="G46">
        <v>75.706339999999997</v>
      </c>
      <c r="H46">
        <v>76.640010000000004</v>
      </c>
      <c r="I46">
        <v>87.550780000000003</v>
      </c>
      <c r="J46">
        <v>58.647620000000003</v>
      </c>
      <c r="K46">
        <v>79.358220000000003</v>
      </c>
      <c r="L46">
        <v>76.473860000000002</v>
      </c>
      <c r="M46">
        <v>82.2821</v>
      </c>
      <c r="N46">
        <v>44.727089999999997</v>
      </c>
      <c r="O46">
        <v>70.868709999999993</v>
      </c>
      <c r="P46">
        <v>49.377090000000003</v>
      </c>
      <c r="Q46">
        <v>68.848420000000004</v>
      </c>
      <c r="R46">
        <v>81.128990000000002</v>
      </c>
      <c r="S46">
        <v>79.099850000000004</v>
      </c>
      <c r="T46">
        <v>114.37139999999999</v>
      </c>
      <c r="U46">
        <v>65.042599999999993</v>
      </c>
      <c r="V46">
        <v>85.757419999999996</v>
      </c>
      <c r="W46">
        <v>86.636139999999997</v>
      </c>
      <c r="X46">
        <v>92.022040000000004</v>
      </c>
      <c r="Y46">
        <v>85.615049999999997</v>
      </c>
      <c r="Z46">
        <v>83.283829999999995</v>
      </c>
      <c r="AA46">
        <v>77.182209999999998</v>
      </c>
      <c r="AB46">
        <v>74.029709999999994</v>
      </c>
      <c r="AC46">
        <v>70.293189999999996</v>
      </c>
      <c r="AD46">
        <v>75.304850000000002</v>
      </c>
      <c r="AE46">
        <v>78.394660000000002</v>
      </c>
      <c r="AG46">
        <v>110.90089999999999</v>
      </c>
      <c r="AI46" s="77">
        <f t="shared" si="6"/>
        <v>79.158112580645152</v>
      </c>
      <c r="AJ46" s="55">
        <f t="shared" si="7"/>
        <v>13.815580944380022</v>
      </c>
      <c r="AK46" s="79">
        <f t="shared" si="4"/>
        <v>92.973693525025169</v>
      </c>
      <c r="AL46" s="79">
        <f t="shared" si="5"/>
        <v>65.342531636265136</v>
      </c>
    </row>
    <row r="47" spans="1:38" hidden="1" x14ac:dyDescent="0.25">
      <c r="A47" t="s">
        <v>491</v>
      </c>
      <c r="B47">
        <v>88.156769999999995</v>
      </c>
      <c r="C47">
        <v>81.884330000000006</v>
      </c>
      <c r="D47">
        <v>91.121849999999995</v>
      </c>
      <c r="E47">
        <v>80.183840000000004</v>
      </c>
      <c r="F47">
        <v>84.166740000000004</v>
      </c>
      <c r="G47">
        <v>76.046779999999998</v>
      </c>
      <c r="H47">
        <v>76.68347</v>
      </c>
      <c r="I47">
        <v>87.156139999999994</v>
      </c>
      <c r="J47">
        <v>60.875700000000002</v>
      </c>
      <c r="K47">
        <v>79.435490000000001</v>
      </c>
      <c r="L47">
        <v>76.23133</v>
      </c>
      <c r="M47">
        <v>82.327730000000003</v>
      </c>
      <c r="N47">
        <v>45.517090000000003</v>
      </c>
      <c r="O47">
        <v>72.030910000000006</v>
      </c>
      <c r="P47">
        <v>50.49973</v>
      </c>
      <c r="Q47">
        <v>71.518090000000001</v>
      </c>
      <c r="R47">
        <v>81.44547</v>
      </c>
      <c r="S47">
        <v>79.103579999999994</v>
      </c>
      <c r="T47">
        <v>114.2141</v>
      </c>
      <c r="U47">
        <v>66.587800000000001</v>
      </c>
      <c r="V47">
        <v>85.151309999999995</v>
      </c>
      <c r="W47">
        <v>86.80453</v>
      </c>
      <c r="X47">
        <v>92.982699999999994</v>
      </c>
      <c r="Y47">
        <v>86.205629999999999</v>
      </c>
      <c r="Z47">
        <v>83.843410000000006</v>
      </c>
      <c r="AA47">
        <v>78.109639999999999</v>
      </c>
      <c r="AB47">
        <v>74.363039999999998</v>
      </c>
      <c r="AC47">
        <v>71.12818</v>
      </c>
      <c r="AD47">
        <v>76.05941</v>
      </c>
      <c r="AE47">
        <v>78.010339999999999</v>
      </c>
      <c r="AG47">
        <v>110.6362</v>
      </c>
      <c r="AI47" s="77">
        <f t="shared" si="6"/>
        <v>79.628430000000009</v>
      </c>
      <c r="AJ47" s="55">
        <f t="shared" si="7"/>
        <v>13.422866191052842</v>
      </c>
      <c r="AK47" s="79">
        <f t="shared" si="4"/>
        <v>93.051296191052856</v>
      </c>
      <c r="AL47" s="79">
        <f t="shared" si="5"/>
        <v>66.205563808947161</v>
      </c>
    </row>
    <row r="48" spans="1:38" hidden="1" x14ac:dyDescent="0.25">
      <c r="A48" t="s">
        <v>492</v>
      </c>
      <c r="B48">
        <v>85.906229999999994</v>
      </c>
      <c r="C48">
        <v>81.876360000000005</v>
      </c>
      <c r="D48">
        <v>93.121960000000001</v>
      </c>
      <c r="E48">
        <v>80.736469999999997</v>
      </c>
      <c r="F48">
        <v>84.426150000000007</v>
      </c>
      <c r="G48">
        <v>75.917850000000001</v>
      </c>
      <c r="H48">
        <v>76.376559999999998</v>
      </c>
      <c r="I48">
        <v>86.515090000000001</v>
      </c>
      <c r="J48">
        <v>60.394039999999997</v>
      </c>
      <c r="K48">
        <v>79.590320000000006</v>
      </c>
      <c r="L48">
        <v>75.602540000000005</v>
      </c>
      <c r="M48">
        <v>82.946560000000005</v>
      </c>
      <c r="N48">
        <v>44.621459999999999</v>
      </c>
      <c r="O48">
        <v>74.418270000000007</v>
      </c>
      <c r="P48">
        <v>52.124940000000002</v>
      </c>
      <c r="Q48">
        <v>71.944289999999995</v>
      </c>
      <c r="R48">
        <v>81.987200000000001</v>
      </c>
      <c r="S48">
        <v>79.340580000000003</v>
      </c>
      <c r="T48">
        <v>113.209</v>
      </c>
      <c r="U48">
        <v>65.940430000000006</v>
      </c>
      <c r="V48">
        <v>87.461680000000001</v>
      </c>
      <c r="W48">
        <v>87.153649999999999</v>
      </c>
      <c r="X48">
        <v>92.857150000000004</v>
      </c>
      <c r="Y48">
        <v>86.629099999999994</v>
      </c>
      <c r="Z48">
        <v>84.754679999999993</v>
      </c>
      <c r="AA48">
        <v>78.450490000000002</v>
      </c>
      <c r="AB48">
        <v>75.235249999999994</v>
      </c>
      <c r="AC48">
        <v>70.999709999999993</v>
      </c>
      <c r="AD48">
        <v>76.337959999999995</v>
      </c>
      <c r="AE48">
        <v>79.265479999999997</v>
      </c>
      <c r="AG48">
        <v>111.224</v>
      </c>
      <c r="AI48" s="77">
        <f t="shared" si="6"/>
        <v>79.915014516129048</v>
      </c>
      <c r="AJ48" s="55">
        <f t="shared" si="7"/>
        <v>13.414761463386496</v>
      </c>
      <c r="AK48" s="79">
        <f t="shared" si="4"/>
        <v>93.329775979515546</v>
      </c>
      <c r="AL48" s="79">
        <f t="shared" si="5"/>
        <v>66.500253052742551</v>
      </c>
    </row>
    <row r="49" spans="1:38" hidden="1" x14ac:dyDescent="0.25">
      <c r="A49" t="s">
        <v>493</v>
      </c>
      <c r="B49">
        <v>87.004519999999999</v>
      </c>
      <c r="C49">
        <v>82.320859999999996</v>
      </c>
      <c r="D49">
        <v>95.265450000000001</v>
      </c>
      <c r="E49">
        <v>80.404690000000002</v>
      </c>
      <c r="F49">
        <v>84.675380000000004</v>
      </c>
      <c r="G49">
        <v>76.526150000000001</v>
      </c>
      <c r="H49">
        <v>76.650890000000004</v>
      </c>
      <c r="I49">
        <v>85.209689999999995</v>
      </c>
      <c r="J49">
        <v>60.467089999999999</v>
      </c>
      <c r="K49">
        <v>80.161810000000003</v>
      </c>
      <c r="L49">
        <v>76.147710000000004</v>
      </c>
      <c r="M49">
        <v>82.660420000000002</v>
      </c>
      <c r="N49">
        <v>45.529319999999998</v>
      </c>
      <c r="O49">
        <v>76.690269999999998</v>
      </c>
      <c r="P49">
        <v>52.438690000000001</v>
      </c>
      <c r="Q49">
        <v>72.334289999999996</v>
      </c>
      <c r="R49">
        <v>82.291659999999993</v>
      </c>
      <c r="S49">
        <v>79.871870000000001</v>
      </c>
      <c r="T49">
        <v>115.0758</v>
      </c>
      <c r="U49">
        <v>65.657439999999994</v>
      </c>
      <c r="V49">
        <v>88.626249999999999</v>
      </c>
      <c r="W49">
        <v>87.959479999999999</v>
      </c>
      <c r="X49">
        <v>93.888819999999996</v>
      </c>
      <c r="Y49">
        <v>87.039670000000001</v>
      </c>
      <c r="Z49">
        <v>85.443129999999996</v>
      </c>
      <c r="AA49">
        <v>79.593410000000006</v>
      </c>
      <c r="AB49">
        <v>75.413120000000006</v>
      </c>
      <c r="AC49">
        <v>72.204120000000003</v>
      </c>
      <c r="AD49">
        <v>77.684269999999998</v>
      </c>
      <c r="AE49">
        <v>79.497429999999994</v>
      </c>
      <c r="AG49">
        <v>115.6198</v>
      </c>
      <c r="AI49" s="77">
        <f t="shared" si="6"/>
        <v>80.656564516129038</v>
      </c>
      <c r="AJ49" s="55">
        <f t="shared" si="7"/>
        <v>13.883294917502363</v>
      </c>
      <c r="AK49" s="79">
        <f t="shared" si="4"/>
        <v>94.539859433631406</v>
      </c>
      <c r="AL49" s="79">
        <f t="shared" si="5"/>
        <v>66.773269598626669</v>
      </c>
    </row>
    <row r="50" spans="1:38" hidden="1" x14ac:dyDescent="0.25">
      <c r="A50" t="s">
        <v>494</v>
      </c>
      <c r="B50">
        <v>85.341930000000005</v>
      </c>
      <c r="C50">
        <v>83.081710000000001</v>
      </c>
      <c r="D50">
        <v>95.003889999999998</v>
      </c>
      <c r="E50">
        <v>81.215909999999994</v>
      </c>
      <c r="F50">
        <v>85.667950000000005</v>
      </c>
      <c r="G50">
        <v>76.078569999999999</v>
      </c>
      <c r="H50">
        <v>78.134370000000004</v>
      </c>
      <c r="I50">
        <v>83.955780000000004</v>
      </c>
      <c r="J50">
        <v>60.969990000000003</v>
      </c>
      <c r="K50">
        <v>80.269260000000003</v>
      </c>
      <c r="L50">
        <v>76.902699999999996</v>
      </c>
      <c r="M50">
        <v>83.163309999999996</v>
      </c>
      <c r="N50">
        <v>47.046140000000001</v>
      </c>
      <c r="O50">
        <v>76.225750000000005</v>
      </c>
      <c r="P50">
        <v>53.084409999999998</v>
      </c>
      <c r="Q50">
        <v>71.238560000000007</v>
      </c>
      <c r="R50">
        <v>83.058790000000002</v>
      </c>
      <c r="S50">
        <v>81.49915</v>
      </c>
      <c r="T50">
        <v>112.6198</v>
      </c>
      <c r="U50">
        <v>67.865809999999996</v>
      </c>
      <c r="V50">
        <v>82.335430000000002</v>
      </c>
      <c r="W50">
        <v>87.793180000000007</v>
      </c>
      <c r="X50">
        <v>95.633319999999998</v>
      </c>
      <c r="Y50">
        <v>88.005390000000006</v>
      </c>
      <c r="Z50">
        <v>86.124570000000006</v>
      </c>
      <c r="AA50">
        <v>80.70993</v>
      </c>
      <c r="AB50">
        <v>75.739859999999993</v>
      </c>
      <c r="AC50">
        <v>73.236180000000004</v>
      </c>
      <c r="AD50">
        <v>78.661929999999998</v>
      </c>
      <c r="AE50">
        <v>80.718819999999994</v>
      </c>
      <c r="AG50">
        <v>117.2914</v>
      </c>
      <c r="AI50" s="77">
        <f t="shared" si="6"/>
        <v>80.924960967741953</v>
      </c>
      <c r="AJ50" s="55">
        <f t="shared" si="7"/>
        <v>13.53657164990784</v>
      </c>
      <c r="AK50" s="79">
        <f t="shared" si="4"/>
        <v>94.461532617649794</v>
      </c>
      <c r="AL50" s="79">
        <f t="shared" si="5"/>
        <v>67.388389317834111</v>
      </c>
    </row>
    <row r="51" spans="1:38" hidden="1" x14ac:dyDescent="0.25">
      <c r="A51" t="s">
        <v>495</v>
      </c>
      <c r="B51">
        <v>83.763729999999995</v>
      </c>
      <c r="C51">
        <v>83.508970000000005</v>
      </c>
      <c r="D51">
        <v>95.427779999999998</v>
      </c>
      <c r="E51">
        <v>81.091380000000001</v>
      </c>
      <c r="F51">
        <v>86.568849999999998</v>
      </c>
      <c r="G51">
        <v>75.533100000000005</v>
      </c>
      <c r="H51">
        <v>79.224279999999993</v>
      </c>
      <c r="I51">
        <v>85.134900000000002</v>
      </c>
      <c r="J51">
        <v>60.854340000000001</v>
      </c>
      <c r="K51">
        <v>80.542469999999994</v>
      </c>
      <c r="L51">
        <v>76.392899999999997</v>
      </c>
      <c r="M51">
        <v>83.025570000000002</v>
      </c>
      <c r="N51">
        <v>47.564439999999998</v>
      </c>
      <c r="O51">
        <v>77.9328</v>
      </c>
      <c r="P51">
        <v>52.855870000000003</v>
      </c>
      <c r="Q51">
        <v>72.064409999999995</v>
      </c>
      <c r="R51">
        <v>83.306470000000004</v>
      </c>
      <c r="S51">
        <v>81.563519999999997</v>
      </c>
      <c r="T51">
        <v>110.5026</v>
      </c>
      <c r="U51">
        <v>65.565489999999997</v>
      </c>
      <c r="V51">
        <v>91.216049999999996</v>
      </c>
      <c r="W51">
        <v>88.089259999999996</v>
      </c>
      <c r="X51">
        <v>96.388239999999996</v>
      </c>
      <c r="Y51">
        <v>88.339119999999994</v>
      </c>
      <c r="Z51">
        <v>86.054540000000003</v>
      </c>
      <c r="AA51">
        <v>82.906170000000003</v>
      </c>
      <c r="AB51">
        <v>76.352419999999995</v>
      </c>
      <c r="AC51">
        <v>72.909170000000003</v>
      </c>
      <c r="AD51">
        <v>79.362530000000007</v>
      </c>
      <c r="AE51">
        <v>82.227509999999995</v>
      </c>
      <c r="AG51">
        <v>117.8481</v>
      </c>
      <c r="AI51" s="77">
        <f t="shared" si="6"/>
        <v>81.423128387096781</v>
      </c>
      <c r="AJ51" s="55">
        <f t="shared" si="7"/>
        <v>13.638338983526261</v>
      </c>
      <c r="AK51" s="79">
        <f t="shared" si="4"/>
        <v>95.061467370623035</v>
      </c>
      <c r="AL51" s="79">
        <f t="shared" si="5"/>
        <v>67.784789403570528</v>
      </c>
    </row>
    <row r="52" spans="1:38" hidden="1" x14ac:dyDescent="0.25">
      <c r="A52" t="s">
        <v>496</v>
      </c>
      <c r="B52">
        <v>85.713740000000001</v>
      </c>
      <c r="C52">
        <v>83.357690000000005</v>
      </c>
      <c r="D52">
        <v>94.466790000000003</v>
      </c>
      <c r="E52">
        <v>80.457480000000004</v>
      </c>
      <c r="F52">
        <v>86.751140000000007</v>
      </c>
      <c r="G52">
        <v>76.278689999999997</v>
      </c>
      <c r="H52">
        <v>78.865899999999996</v>
      </c>
      <c r="I52">
        <v>84.408100000000005</v>
      </c>
      <c r="J52">
        <v>60.88449</v>
      </c>
      <c r="K52">
        <v>80.826269999999994</v>
      </c>
      <c r="L52">
        <v>77.20335</v>
      </c>
      <c r="M52">
        <v>83.489639999999994</v>
      </c>
      <c r="N52">
        <v>48.065550000000002</v>
      </c>
      <c r="O52">
        <v>79.073740000000001</v>
      </c>
      <c r="P52">
        <v>55.079839999999997</v>
      </c>
      <c r="Q52">
        <v>70.846760000000003</v>
      </c>
      <c r="R52">
        <v>83.182730000000006</v>
      </c>
      <c r="S52">
        <v>80.238399999999999</v>
      </c>
      <c r="T52">
        <v>109.5909</v>
      </c>
      <c r="U52">
        <v>66.716840000000005</v>
      </c>
      <c r="V52">
        <v>91.445769999999996</v>
      </c>
      <c r="W52">
        <v>87.641409999999993</v>
      </c>
      <c r="X52">
        <v>95.931240000000003</v>
      </c>
      <c r="Y52">
        <v>88.602969999999999</v>
      </c>
      <c r="Z52">
        <v>86.744929999999997</v>
      </c>
      <c r="AA52">
        <v>81.244789999999995</v>
      </c>
      <c r="AB52">
        <v>76.928629999999998</v>
      </c>
      <c r="AC52">
        <v>73.176400000000001</v>
      </c>
      <c r="AD52">
        <v>80.017210000000006</v>
      </c>
      <c r="AE52">
        <v>81.988659999999996</v>
      </c>
      <c r="AG52">
        <v>115.4983</v>
      </c>
      <c r="AI52" s="77">
        <f t="shared" si="6"/>
        <v>81.442527419354832</v>
      </c>
      <c r="AJ52" s="55">
        <f t="shared" si="7"/>
        <v>13.108956838166989</v>
      </c>
      <c r="AK52" s="79">
        <f t="shared" si="4"/>
        <v>94.551484257521821</v>
      </c>
      <c r="AL52" s="79">
        <f t="shared" si="5"/>
        <v>68.333570581187843</v>
      </c>
    </row>
    <row r="53" spans="1:38" hidden="1" x14ac:dyDescent="0.25">
      <c r="A53" t="s">
        <v>497</v>
      </c>
      <c r="B53">
        <v>84.280289999999994</v>
      </c>
      <c r="C53">
        <v>82.648989999999998</v>
      </c>
      <c r="D53">
        <v>95.313370000000006</v>
      </c>
      <c r="E53">
        <v>80.585620000000006</v>
      </c>
      <c r="F53">
        <v>87.245260000000002</v>
      </c>
      <c r="G53">
        <v>76.394090000000006</v>
      </c>
      <c r="H53">
        <v>79.502949999999998</v>
      </c>
      <c r="I53">
        <v>84.187129999999996</v>
      </c>
      <c r="J53">
        <v>59.554720000000003</v>
      </c>
      <c r="K53">
        <v>80.293909999999997</v>
      </c>
      <c r="L53">
        <v>76.121470000000002</v>
      </c>
      <c r="M53">
        <v>83.455510000000004</v>
      </c>
      <c r="N53">
        <v>48.883319999999998</v>
      </c>
      <c r="O53">
        <v>79.368549999999999</v>
      </c>
      <c r="P53">
        <v>54.232430000000001</v>
      </c>
      <c r="Q53">
        <v>72.751429999999999</v>
      </c>
      <c r="R53">
        <v>83.455020000000005</v>
      </c>
      <c r="S53">
        <v>80.099320000000006</v>
      </c>
      <c r="T53">
        <v>108.5106</v>
      </c>
      <c r="U53">
        <v>67.611789999999999</v>
      </c>
      <c r="V53">
        <v>87.779489999999996</v>
      </c>
      <c r="W53">
        <v>87.912059999999997</v>
      </c>
      <c r="X53">
        <v>95.060029999999998</v>
      </c>
      <c r="Y53">
        <v>88.021749999999997</v>
      </c>
      <c r="Z53">
        <v>88.170779999999993</v>
      </c>
      <c r="AA53">
        <v>82.24736</v>
      </c>
      <c r="AB53">
        <v>77.585099999999997</v>
      </c>
      <c r="AC53">
        <v>73.836370000000002</v>
      </c>
      <c r="AD53">
        <v>80.987979999999993</v>
      </c>
      <c r="AE53">
        <v>81.616420000000005</v>
      </c>
      <c r="AG53">
        <v>117.9102</v>
      </c>
      <c r="AI53" s="77">
        <f t="shared" si="6"/>
        <v>81.47171967741933</v>
      </c>
      <c r="AJ53" s="55">
        <f t="shared" si="7"/>
        <v>13.143741481322065</v>
      </c>
      <c r="AK53" s="79">
        <f t="shared" si="4"/>
        <v>94.615461158741397</v>
      </c>
      <c r="AL53" s="79">
        <f t="shared" si="5"/>
        <v>68.327978196097263</v>
      </c>
    </row>
    <row r="54" spans="1:38" hidden="1" x14ac:dyDescent="0.25">
      <c r="A54" t="s">
        <v>498</v>
      </c>
      <c r="B54">
        <v>83.271640000000005</v>
      </c>
      <c r="C54">
        <v>82.017629999999997</v>
      </c>
      <c r="D54">
        <v>95.888419999999996</v>
      </c>
      <c r="E54">
        <v>80.733019999999996</v>
      </c>
      <c r="F54">
        <v>88.078090000000003</v>
      </c>
      <c r="G54">
        <v>76.141350000000003</v>
      </c>
      <c r="H54">
        <v>80.37433</v>
      </c>
      <c r="I54">
        <v>82.152590000000004</v>
      </c>
      <c r="J54">
        <v>60.628770000000003</v>
      </c>
      <c r="K54">
        <v>80.608860000000007</v>
      </c>
      <c r="L54">
        <v>78.019180000000006</v>
      </c>
      <c r="M54">
        <v>84.406899999999993</v>
      </c>
      <c r="N54">
        <v>49.759140000000002</v>
      </c>
      <c r="O54">
        <v>82.402060000000006</v>
      </c>
      <c r="P54">
        <v>56.820839999999997</v>
      </c>
      <c r="Q54">
        <v>73.571060000000003</v>
      </c>
      <c r="R54">
        <v>83.543329999999997</v>
      </c>
      <c r="S54">
        <v>79.781099999999995</v>
      </c>
      <c r="T54">
        <v>109.1284</v>
      </c>
      <c r="U54">
        <v>68.804310000000001</v>
      </c>
      <c r="V54">
        <v>90.112390000000005</v>
      </c>
      <c r="W54">
        <v>87.559039999999996</v>
      </c>
      <c r="X54">
        <v>94.596279999999993</v>
      </c>
      <c r="Y54">
        <v>88.162210000000002</v>
      </c>
      <c r="Z54">
        <v>88.056340000000006</v>
      </c>
      <c r="AA54">
        <v>83.369960000000006</v>
      </c>
      <c r="AB54">
        <v>78.139769999999999</v>
      </c>
      <c r="AC54">
        <v>74.165000000000006</v>
      </c>
      <c r="AD54">
        <v>81.8369</v>
      </c>
      <c r="AE54">
        <v>83.261399999999995</v>
      </c>
      <c r="AG54">
        <v>118.4456</v>
      </c>
      <c r="AI54" s="77">
        <f t="shared" si="6"/>
        <v>82.059222903225802</v>
      </c>
      <c r="AJ54" s="55">
        <f t="shared" si="7"/>
        <v>12.889593898116541</v>
      </c>
      <c r="AK54" s="79">
        <f t="shared" si="4"/>
        <v>94.948816801342346</v>
      </c>
      <c r="AL54" s="79">
        <f t="shared" si="5"/>
        <v>69.169629005109257</v>
      </c>
    </row>
    <row r="55" spans="1:38" hidden="1" x14ac:dyDescent="0.25">
      <c r="A55" t="s">
        <v>499</v>
      </c>
      <c r="B55">
        <v>84.406989999999993</v>
      </c>
      <c r="C55">
        <v>81.963120000000004</v>
      </c>
      <c r="D55">
        <v>98.179990000000004</v>
      </c>
      <c r="E55">
        <v>80.642650000000003</v>
      </c>
      <c r="F55">
        <v>88.553290000000004</v>
      </c>
      <c r="G55">
        <v>76.527540000000002</v>
      </c>
      <c r="H55">
        <v>81.437550000000002</v>
      </c>
      <c r="I55">
        <v>81.555689999999998</v>
      </c>
      <c r="J55">
        <v>62.204729999999998</v>
      </c>
      <c r="K55">
        <v>80.63673</v>
      </c>
      <c r="L55">
        <v>78.14143</v>
      </c>
      <c r="M55">
        <v>85.434510000000003</v>
      </c>
      <c r="N55">
        <v>50.918190000000003</v>
      </c>
      <c r="O55">
        <v>83.228719999999996</v>
      </c>
      <c r="P55">
        <v>56.036000000000001</v>
      </c>
      <c r="Q55">
        <v>73.088170000000005</v>
      </c>
      <c r="R55">
        <v>83.837090000000003</v>
      </c>
      <c r="S55">
        <v>81.928100000000001</v>
      </c>
      <c r="T55">
        <v>108.69670000000001</v>
      </c>
      <c r="U55">
        <v>70.245459999999994</v>
      </c>
      <c r="V55">
        <v>92.10284</v>
      </c>
      <c r="W55">
        <v>87.776439999999994</v>
      </c>
      <c r="X55">
        <v>96.01961</v>
      </c>
      <c r="Y55">
        <v>88.132769999999994</v>
      </c>
      <c r="Z55">
        <v>88.786320000000003</v>
      </c>
      <c r="AA55">
        <v>82.952569999999994</v>
      </c>
      <c r="AB55">
        <v>78.28734</v>
      </c>
      <c r="AC55">
        <v>75.303740000000005</v>
      </c>
      <c r="AD55">
        <v>82.101460000000003</v>
      </c>
      <c r="AE55">
        <v>82.828149999999994</v>
      </c>
      <c r="AG55">
        <v>120.3192</v>
      </c>
      <c r="AI55" s="77">
        <f t="shared" si="6"/>
        <v>82.65397064516128</v>
      </c>
      <c r="AJ55" s="55">
        <f t="shared" si="7"/>
        <v>13.037926637794019</v>
      </c>
      <c r="AK55" s="79">
        <f t="shared" si="4"/>
        <v>95.691897282955296</v>
      </c>
      <c r="AL55" s="79">
        <f t="shared" si="5"/>
        <v>69.616044007367265</v>
      </c>
    </row>
    <row r="56" spans="1:38" hidden="1" x14ac:dyDescent="0.25">
      <c r="A56" t="s">
        <v>500</v>
      </c>
      <c r="B56">
        <v>84.870570000000001</v>
      </c>
      <c r="C56">
        <v>82.903689999999997</v>
      </c>
      <c r="D56">
        <v>99.330879999999993</v>
      </c>
      <c r="E56">
        <v>80.236310000000003</v>
      </c>
      <c r="F56">
        <v>89.631969999999995</v>
      </c>
      <c r="G56">
        <v>75.993350000000007</v>
      </c>
      <c r="H56">
        <v>82.108329999999995</v>
      </c>
      <c r="I56">
        <v>82.983860000000007</v>
      </c>
      <c r="J56">
        <v>62.957160000000002</v>
      </c>
      <c r="K56">
        <v>80.945629999999994</v>
      </c>
      <c r="L56">
        <v>80.007639999999995</v>
      </c>
      <c r="M56">
        <v>85.352720000000005</v>
      </c>
      <c r="N56">
        <v>51.719929999999998</v>
      </c>
      <c r="O56">
        <v>80.033450000000002</v>
      </c>
      <c r="P56">
        <v>57.418669999999999</v>
      </c>
      <c r="Q56">
        <v>74.229389999999995</v>
      </c>
      <c r="R56">
        <v>84.079279999999997</v>
      </c>
      <c r="S56">
        <v>81.130319999999998</v>
      </c>
      <c r="T56">
        <v>108.6891</v>
      </c>
      <c r="U56">
        <v>70.139840000000007</v>
      </c>
      <c r="V56">
        <v>91.992789999999999</v>
      </c>
      <c r="W56">
        <v>87.68571</v>
      </c>
      <c r="X56">
        <v>97.05489</v>
      </c>
      <c r="Y56">
        <v>88.250110000000006</v>
      </c>
      <c r="Z56">
        <v>88.980419999999995</v>
      </c>
      <c r="AA56">
        <v>83.864189999999994</v>
      </c>
      <c r="AB56">
        <v>78.339600000000004</v>
      </c>
      <c r="AC56">
        <v>76.232849999999999</v>
      </c>
      <c r="AD56">
        <v>83.160550000000001</v>
      </c>
      <c r="AE56">
        <v>84.428659999999994</v>
      </c>
      <c r="AG56">
        <v>118.6474</v>
      </c>
      <c r="AI56" s="77">
        <f t="shared" si="6"/>
        <v>83.012879354838688</v>
      </c>
      <c r="AJ56" s="55">
        <f t="shared" si="7"/>
        <v>12.757591854281188</v>
      </c>
      <c r="AK56" s="79">
        <f t="shared" si="4"/>
        <v>95.770471209119876</v>
      </c>
      <c r="AL56" s="79">
        <f t="shared" si="5"/>
        <v>70.2552875005575</v>
      </c>
    </row>
    <row r="57" spans="1:38" hidden="1" x14ac:dyDescent="0.25">
      <c r="A57" t="s">
        <v>501</v>
      </c>
      <c r="B57">
        <v>83.261780000000002</v>
      </c>
      <c r="C57">
        <v>82.549059999999997</v>
      </c>
      <c r="D57">
        <v>99.617769999999993</v>
      </c>
      <c r="E57">
        <v>80.751949999999994</v>
      </c>
      <c r="F57">
        <v>89.780850000000001</v>
      </c>
      <c r="G57">
        <v>76.518299999999996</v>
      </c>
      <c r="H57">
        <v>81.629339999999999</v>
      </c>
      <c r="I57">
        <v>82.73357</v>
      </c>
      <c r="J57">
        <v>62.665970000000002</v>
      </c>
      <c r="K57">
        <v>81.169889999999995</v>
      </c>
      <c r="L57">
        <v>80.484930000000006</v>
      </c>
      <c r="M57">
        <v>85.200999999999993</v>
      </c>
      <c r="N57">
        <v>56.767420000000001</v>
      </c>
      <c r="O57">
        <v>83.762429999999995</v>
      </c>
      <c r="P57">
        <v>56.93085</v>
      </c>
      <c r="Q57">
        <v>75.188640000000007</v>
      </c>
      <c r="R57">
        <v>84.509</v>
      </c>
      <c r="S57">
        <v>82.760990000000007</v>
      </c>
      <c r="T57">
        <v>108.8421</v>
      </c>
      <c r="U57">
        <v>71.789090000000002</v>
      </c>
      <c r="V57">
        <v>96.036869999999993</v>
      </c>
      <c r="W57">
        <v>88.003270000000001</v>
      </c>
      <c r="X57">
        <v>97.344380000000001</v>
      </c>
      <c r="Y57">
        <v>88.017669999999995</v>
      </c>
      <c r="Z57">
        <v>87.586780000000005</v>
      </c>
      <c r="AA57">
        <v>84.027829999999994</v>
      </c>
      <c r="AB57">
        <v>79.099260000000001</v>
      </c>
      <c r="AC57">
        <v>77.11345</v>
      </c>
      <c r="AD57">
        <v>82.711969999999994</v>
      </c>
      <c r="AE57">
        <v>86.398600000000002</v>
      </c>
      <c r="AG57">
        <v>121.40049999999999</v>
      </c>
      <c r="AI57" s="77">
        <f t="shared" si="6"/>
        <v>83.698564838709657</v>
      </c>
      <c r="AJ57" s="55">
        <f t="shared" si="7"/>
        <v>12.691866270913101</v>
      </c>
      <c r="AK57" s="79">
        <f t="shared" si="4"/>
        <v>96.390431109622753</v>
      </c>
      <c r="AL57" s="79">
        <f t="shared" si="5"/>
        <v>71.006698567796562</v>
      </c>
    </row>
    <row r="58" spans="1:38" hidden="1" x14ac:dyDescent="0.25">
      <c r="A58" t="s">
        <v>502</v>
      </c>
      <c r="B58">
        <v>84.63691</v>
      </c>
      <c r="C58">
        <v>83.105800000000002</v>
      </c>
      <c r="D58">
        <v>98.96472</v>
      </c>
      <c r="E58">
        <v>80.599059999999994</v>
      </c>
      <c r="F58">
        <v>91.109660000000005</v>
      </c>
      <c r="G58">
        <v>77.850430000000003</v>
      </c>
      <c r="H58">
        <v>82.024439999999998</v>
      </c>
      <c r="I58">
        <v>83.878429999999994</v>
      </c>
      <c r="J58">
        <v>63.310929999999999</v>
      </c>
      <c r="K58">
        <v>80.986819999999994</v>
      </c>
      <c r="L58">
        <v>79.402630000000002</v>
      </c>
      <c r="M58">
        <v>85.729849999999999</v>
      </c>
      <c r="N58">
        <v>57.772640000000003</v>
      </c>
      <c r="O58">
        <v>83.560230000000004</v>
      </c>
      <c r="P58">
        <v>57.191929999999999</v>
      </c>
      <c r="Q58">
        <v>75.647030000000001</v>
      </c>
      <c r="R58">
        <v>85.172870000000003</v>
      </c>
      <c r="S58">
        <v>81.644130000000004</v>
      </c>
      <c r="T58">
        <v>108.15430000000001</v>
      </c>
      <c r="U58">
        <v>73.32029</v>
      </c>
      <c r="V58">
        <v>99.413970000000006</v>
      </c>
      <c r="W58">
        <v>87.380459999999999</v>
      </c>
      <c r="X58">
        <v>96.972819999999999</v>
      </c>
      <c r="Y58">
        <v>88.356049999999996</v>
      </c>
      <c r="Z58">
        <v>88.01643</v>
      </c>
      <c r="AA58">
        <v>84.170550000000006</v>
      </c>
      <c r="AB58">
        <v>79.89188</v>
      </c>
      <c r="AC58">
        <v>77.512060000000005</v>
      </c>
      <c r="AD58">
        <v>82.719679999999997</v>
      </c>
      <c r="AE58">
        <v>85.256540000000001</v>
      </c>
      <c r="AG58">
        <v>122.9851</v>
      </c>
      <c r="AI58" s="77">
        <f t="shared" si="6"/>
        <v>84.088343225806454</v>
      </c>
      <c r="AJ58" s="55">
        <f t="shared" si="7"/>
        <v>12.706867023736871</v>
      </c>
      <c r="AK58" s="79">
        <f t="shared" si="4"/>
        <v>96.795210249543331</v>
      </c>
      <c r="AL58" s="79">
        <f t="shared" si="5"/>
        <v>71.381476202069578</v>
      </c>
    </row>
    <row r="59" spans="1:38" hidden="1" x14ac:dyDescent="0.25">
      <c r="A59" t="s">
        <v>503</v>
      </c>
      <c r="B59">
        <v>85.364599999999996</v>
      </c>
      <c r="C59">
        <v>83.889009999999999</v>
      </c>
      <c r="D59">
        <v>99.049809999999994</v>
      </c>
      <c r="E59">
        <v>80.885159999999999</v>
      </c>
      <c r="F59">
        <v>92.099180000000004</v>
      </c>
      <c r="G59">
        <v>78.905850000000001</v>
      </c>
      <c r="H59">
        <v>82.629069999999999</v>
      </c>
      <c r="I59">
        <v>84.974789999999999</v>
      </c>
      <c r="J59">
        <v>63.01408</v>
      </c>
      <c r="K59">
        <v>81.435460000000006</v>
      </c>
      <c r="L59">
        <v>80.387280000000004</v>
      </c>
      <c r="M59">
        <v>86.116420000000005</v>
      </c>
      <c r="N59">
        <v>57.866709999999998</v>
      </c>
      <c r="O59">
        <v>83.086039999999997</v>
      </c>
      <c r="P59">
        <v>58.222679999999997</v>
      </c>
      <c r="Q59">
        <v>75.430040000000005</v>
      </c>
      <c r="R59">
        <v>85.752529999999993</v>
      </c>
      <c r="S59">
        <v>82.830600000000004</v>
      </c>
      <c r="T59">
        <v>107.70099999999999</v>
      </c>
      <c r="U59">
        <v>73.228909999999999</v>
      </c>
      <c r="V59">
        <v>98.943640000000002</v>
      </c>
      <c r="W59">
        <v>86.726910000000004</v>
      </c>
      <c r="X59">
        <v>100.8926</v>
      </c>
      <c r="Y59">
        <v>88.118290000000002</v>
      </c>
      <c r="Z59">
        <v>88.366910000000004</v>
      </c>
      <c r="AA59">
        <v>83.870050000000006</v>
      </c>
      <c r="AB59">
        <v>80.320959999999999</v>
      </c>
      <c r="AC59">
        <v>78.483090000000004</v>
      </c>
      <c r="AD59">
        <v>83.44314</v>
      </c>
      <c r="AE59">
        <v>85.804919999999996</v>
      </c>
      <c r="AG59">
        <v>126.3216</v>
      </c>
      <c r="AI59" s="77">
        <f t="shared" si="6"/>
        <v>84.650365483870985</v>
      </c>
      <c r="AJ59" s="55">
        <f t="shared" si="7"/>
        <v>13.048987902916451</v>
      </c>
      <c r="AK59" s="79">
        <f t="shared" si="4"/>
        <v>97.699353386787436</v>
      </c>
      <c r="AL59" s="79">
        <f t="shared" si="5"/>
        <v>71.601377580954534</v>
      </c>
    </row>
    <row r="60" spans="1:38" hidden="1" x14ac:dyDescent="0.25">
      <c r="A60" t="s">
        <v>504</v>
      </c>
      <c r="B60">
        <v>86.305539999999993</v>
      </c>
      <c r="C60">
        <v>83.891180000000006</v>
      </c>
      <c r="D60">
        <v>99.295360000000002</v>
      </c>
      <c r="E60">
        <v>81.651340000000005</v>
      </c>
      <c r="F60">
        <v>92.852170000000001</v>
      </c>
      <c r="G60">
        <v>78.629919999999998</v>
      </c>
      <c r="H60">
        <v>81.760350000000003</v>
      </c>
      <c r="I60">
        <v>83.896540000000002</v>
      </c>
      <c r="J60">
        <v>64.341679999999997</v>
      </c>
      <c r="K60">
        <v>81.597579999999994</v>
      </c>
      <c r="L60">
        <v>80.560779999999994</v>
      </c>
      <c r="M60">
        <v>86.667789999999997</v>
      </c>
      <c r="N60">
        <v>58.54025</v>
      </c>
      <c r="O60">
        <v>84.145949999999999</v>
      </c>
      <c r="P60">
        <v>59.976700000000001</v>
      </c>
      <c r="Q60">
        <v>77.421109999999999</v>
      </c>
      <c r="R60">
        <v>86.242900000000006</v>
      </c>
      <c r="S60">
        <v>83.563479999999998</v>
      </c>
      <c r="T60">
        <v>107.6263</v>
      </c>
      <c r="U60">
        <v>75.830060000000003</v>
      </c>
      <c r="V60">
        <v>99.473089999999999</v>
      </c>
      <c r="W60">
        <v>86.537729999999996</v>
      </c>
      <c r="X60">
        <v>100.56619999999999</v>
      </c>
      <c r="Y60">
        <v>87.237399999999994</v>
      </c>
      <c r="Z60">
        <v>87.763040000000004</v>
      </c>
      <c r="AA60">
        <v>87.527609999999996</v>
      </c>
      <c r="AB60">
        <v>80.889489999999995</v>
      </c>
      <c r="AC60">
        <v>78.610230000000001</v>
      </c>
      <c r="AD60">
        <v>83.178240000000002</v>
      </c>
      <c r="AE60">
        <v>87.478830000000002</v>
      </c>
      <c r="AG60">
        <v>125.7582</v>
      </c>
      <c r="AI60" s="77">
        <f t="shared" si="6"/>
        <v>85.155388387096778</v>
      </c>
      <c r="AJ60" s="55">
        <f t="shared" si="7"/>
        <v>12.672326323832968</v>
      </c>
      <c r="AK60" s="79">
        <f t="shared" si="4"/>
        <v>97.82771471092974</v>
      </c>
      <c r="AL60" s="79">
        <f t="shared" si="5"/>
        <v>72.483062063263816</v>
      </c>
    </row>
    <row r="61" spans="1:38" hidden="1" x14ac:dyDescent="0.25">
      <c r="A61" t="s">
        <v>505</v>
      </c>
      <c r="B61">
        <v>84.224299999999999</v>
      </c>
      <c r="C61">
        <v>84.580470000000005</v>
      </c>
      <c r="D61">
        <v>99.093800000000002</v>
      </c>
      <c r="E61">
        <v>80.652079999999998</v>
      </c>
      <c r="F61">
        <v>93.138099999999994</v>
      </c>
      <c r="G61">
        <v>78.030690000000007</v>
      </c>
      <c r="H61">
        <v>83.175089999999997</v>
      </c>
      <c r="I61">
        <v>85.404229999999998</v>
      </c>
      <c r="J61">
        <v>66.007729999999995</v>
      </c>
      <c r="K61">
        <v>81.73827</v>
      </c>
      <c r="L61">
        <v>82.108609999999999</v>
      </c>
      <c r="M61">
        <v>87.690479999999994</v>
      </c>
      <c r="N61">
        <v>62.541400000000003</v>
      </c>
      <c r="O61">
        <v>83.538349999999994</v>
      </c>
      <c r="P61">
        <v>60.497329999999998</v>
      </c>
      <c r="Q61">
        <v>76.853369999999998</v>
      </c>
      <c r="R61">
        <v>86.212829999999997</v>
      </c>
      <c r="S61">
        <v>83.807029999999997</v>
      </c>
      <c r="T61">
        <v>106.93640000000001</v>
      </c>
      <c r="U61">
        <v>78.537059999999997</v>
      </c>
      <c r="V61">
        <v>96.607650000000007</v>
      </c>
      <c r="W61">
        <v>86.168549999999996</v>
      </c>
      <c r="X61">
        <v>99.626189999999994</v>
      </c>
      <c r="Y61">
        <v>87.197190000000006</v>
      </c>
      <c r="Z61">
        <v>87.202600000000004</v>
      </c>
      <c r="AA61">
        <v>85.827960000000004</v>
      </c>
      <c r="AB61">
        <v>81.237269999999995</v>
      </c>
      <c r="AC61">
        <v>79.974710000000002</v>
      </c>
      <c r="AD61">
        <v>83.937619999999995</v>
      </c>
      <c r="AE61">
        <v>87.099980000000002</v>
      </c>
      <c r="AG61">
        <v>128.0428</v>
      </c>
      <c r="AI61" s="77">
        <f t="shared" si="6"/>
        <v>85.409359354838728</v>
      </c>
      <c r="AJ61" s="55">
        <f t="shared" si="7"/>
        <v>12.281022677878747</v>
      </c>
      <c r="AK61" s="79">
        <f t="shared" si="4"/>
        <v>97.69038203271748</v>
      </c>
      <c r="AL61" s="79">
        <f t="shared" si="5"/>
        <v>73.128336676959975</v>
      </c>
    </row>
    <row r="62" spans="1:38" hidden="1" x14ac:dyDescent="0.25">
      <c r="A62" t="s">
        <v>506</v>
      </c>
      <c r="B62">
        <v>84.736339999999998</v>
      </c>
      <c r="C62">
        <v>85.391490000000005</v>
      </c>
      <c r="D62">
        <v>100.1862</v>
      </c>
      <c r="E62">
        <v>80.339439999999996</v>
      </c>
      <c r="F62">
        <v>94.119870000000006</v>
      </c>
      <c r="G62">
        <v>78.897419999999997</v>
      </c>
      <c r="H62">
        <v>84.736900000000006</v>
      </c>
      <c r="I62">
        <v>86.180909999999997</v>
      </c>
      <c r="J62">
        <v>67.192040000000006</v>
      </c>
      <c r="K62">
        <v>82.356530000000006</v>
      </c>
      <c r="L62">
        <v>82.856769999999997</v>
      </c>
      <c r="M62">
        <v>87.954179999999994</v>
      </c>
      <c r="N62">
        <v>66.225809999999996</v>
      </c>
      <c r="O62">
        <v>83.853970000000004</v>
      </c>
      <c r="P62">
        <v>62.335439999999998</v>
      </c>
      <c r="Q62">
        <v>78.525639999999996</v>
      </c>
      <c r="R62">
        <v>86.157409999999999</v>
      </c>
      <c r="S62">
        <v>83.063770000000005</v>
      </c>
      <c r="T62">
        <v>106.7149</v>
      </c>
      <c r="U62">
        <v>80.68262</v>
      </c>
      <c r="V62">
        <v>97.787369999999996</v>
      </c>
      <c r="W62">
        <v>85.471509999999995</v>
      </c>
      <c r="X62">
        <v>99.553179999999998</v>
      </c>
      <c r="Y62">
        <v>87.618579999999994</v>
      </c>
      <c r="Z62">
        <v>87.985659999999996</v>
      </c>
      <c r="AA62">
        <v>87.667069999999995</v>
      </c>
      <c r="AB62">
        <v>82.306870000000004</v>
      </c>
      <c r="AC62">
        <v>80.730850000000004</v>
      </c>
      <c r="AD62">
        <v>83.816550000000007</v>
      </c>
      <c r="AE62">
        <v>87.771609999999995</v>
      </c>
      <c r="AG62">
        <v>129.54759999999999</v>
      </c>
      <c r="AI62" s="77">
        <f t="shared" si="6"/>
        <v>86.218209677419352</v>
      </c>
      <c r="AJ62" s="55">
        <f t="shared" si="7"/>
        <v>12.032194893300726</v>
      </c>
      <c r="AK62" s="79">
        <f t="shared" si="4"/>
        <v>98.250404570720079</v>
      </c>
      <c r="AL62" s="79">
        <f t="shared" si="5"/>
        <v>74.186014784118626</v>
      </c>
    </row>
    <row r="63" spans="1:38" hidden="1" x14ac:dyDescent="0.25">
      <c r="A63" t="s">
        <v>507</v>
      </c>
      <c r="B63">
        <v>83.018219999999999</v>
      </c>
      <c r="C63">
        <v>85.251159999999999</v>
      </c>
      <c r="D63">
        <v>99.12724</v>
      </c>
      <c r="E63">
        <v>81.174509999999998</v>
      </c>
      <c r="F63">
        <v>94.98415</v>
      </c>
      <c r="G63">
        <v>79.323409999999996</v>
      </c>
      <c r="H63">
        <v>86.127420000000001</v>
      </c>
      <c r="I63">
        <v>88.210239999999999</v>
      </c>
      <c r="J63">
        <v>68.164280000000005</v>
      </c>
      <c r="K63">
        <v>82.436149999999998</v>
      </c>
      <c r="L63">
        <v>83.233580000000003</v>
      </c>
      <c r="M63">
        <v>88.398830000000004</v>
      </c>
      <c r="N63">
        <v>67.951229999999995</v>
      </c>
      <c r="O63">
        <v>85.589730000000003</v>
      </c>
      <c r="P63">
        <v>63.27657</v>
      </c>
      <c r="Q63">
        <v>78.678380000000004</v>
      </c>
      <c r="R63">
        <v>87.178730000000002</v>
      </c>
      <c r="S63">
        <v>83.740340000000003</v>
      </c>
      <c r="T63">
        <v>107.375</v>
      </c>
      <c r="U63">
        <v>85.255849999999995</v>
      </c>
      <c r="V63">
        <v>96.832570000000004</v>
      </c>
      <c r="W63">
        <v>85.532669999999996</v>
      </c>
      <c r="X63">
        <v>99.653310000000005</v>
      </c>
      <c r="Y63">
        <v>87.897800000000004</v>
      </c>
      <c r="Z63">
        <v>88.547600000000003</v>
      </c>
      <c r="AA63">
        <v>86.981380000000001</v>
      </c>
      <c r="AB63">
        <v>83.227909999999994</v>
      </c>
      <c r="AC63">
        <v>81.11242</v>
      </c>
      <c r="AD63">
        <v>83.757440000000003</v>
      </c>
      <c r="AE63">
        <v>88.24051</v>
      </c>
      <c r="AG63">
        <v>127.9427</v>
      </c>
      <c r="AI63" s="77">
        <f t="shared" si="6"/>
        <v>86.716817096774207</v>
      </c>
      <c r="AJ63" s="55">
        <f t="shared" si="7"/>
        <v>11.555220881396901</v>
      </c>
      <c r="AK63" s="79">
        <f t="shared" si="4"/>
        <v>98.272037978171113</v>
      </c>
      <c r="AL63" s="79">
        <f t="shared" si="5"/>
        <v>75.161596215377301</v>
      </c>
    </row>
    <row r="64" spans="1:38" hidden="1" x14ac:dyDescent="0.25">
      <c r="A64" t="s">
        <v>508</v>
      </c>
      <c r="B64">
        <v>85.294589999999999</v>
      </c>
      <c r="C64">
        <v>85.477109999999996</v>
      </c>
      <c r="D64">
        <v>101.9044</v>
      </c>
      <c r="E64">
        <v>81.531080000000003</v>
      </c>
      <c r="F64">
        <v>95.67465</v>
      </c>
      <c r="G64">
        <v>79.391859999999994</v>
      </c>
      <c r="H64">
        <v>87.750829999999993</v>
      </c>
      <c r="I64">
        <v>88.233990000000006</v>
      </c>
      <c r="J64">
        <v>68.412959999999998</v>
      </c>
      <c r="K64">
        <v>82.290679999999995</v>
      </c>
      <c r="L64">
        <v>83.261740000000003</v>
      </c>
      <c r="M64">
        <v>89.421040000000005</v>
      </c>
      <c r="N64">
        <v>69.644239999999996</v>
      </c>
      <c r="O64">
        <v>86.621269999999996</v>
      </c>
      <c r="P64">
        <v>67.019880000000001</v>
      </c>
      <c r="Q64">
        <v>78.45138</v>
      </c>
      <c r="R64">
        <v>87.779769999999999</v>
      </c>
      <c r="S64">
        <v>86.350769999999997</v>
      </c>
      <c r="T64">
        <v>106.5855</v>
      </c>
      <c r="U64">
        <v>85.046959999999999</v>
      </c>
      <c r="V64">
        <v>100.25879999999999</v>
      </c>
      <c r="W64">
        <v>84.531300000000002</v>
      </c>
      <c r="X64">
        <v>99.576660000000004</v>
      </c>
      <c r="Y64">
        <v>88.820589999999996</v>
      </c>
      <c r="Z64">
        <v>89.076350000000005</v>
      </c>
      <c r="AA64">
        <v>86.486310000000003</v>
      </c>
      <c r="AB64">
        <v>84.158990000000003</v>
      </c>
      <c r="AC64">
        <v>82.934259999999995</v>
      </c>
      <c r="AD64">
        <v>84.100920000000002</v>
      </c>
      <c r="AE64">
        <v>87.430229999999995</v>
      </c>
      <c r="AG64">
        <v>130.79390000000001</v>
      </c>
      <c r="AI64" s="77">
        <f t="shared" si="6"/>
        <v>87.558484193548367</v>
      </c>
      <c r="AJ64" s="55">
        <f t="shared" si="7"/>
        <v>11.683259822441951</v>
      </c>
      <c r="AK64" s="79">
        <f t="shared" si="4"/>
        <v>99.241744015990321</v>
      </c>
      <c r="AL64" s="79">
        <f t="shared" si="5"/>
        <v>75.875224371106412</v>
      </c>
    </row>
    <row r="65" spans="1:38" hidden="1" x14ac:dyDescent="0.25">
      <c r="A65" t="s">
        <v>509</v>
      </c>
      <c r="B65">
        <v>85.866619999999998</v>
      </c>
      <c r="C65">
        <v>85.75291</v>
      </c>
      <c r="D65">
        <v>100.26300000000001</v>
      </c>
      <c r="E65">
        <v>83.662989999999994</v>
      </c>
      <c r="F65">
        <v>97.09057</v>
      </c>
      <c r="G65">
        <v>79.159480000000002</v>
      </c>
      <c r="H65">
        <v>87.565690000000004</v>
      </c>
      <c r="I65">
        <v>87.808970000000002</v>
      </c>
      <c r="J65">
        <v>70.62276</v>
      </c>
      <c r="K65">
        <v>82.62227</v>
      </c>
      <c r="L65">
        <v>83.688149999999993</v>
      </c>
      <c r="M65">
        <v>91.238309999999998</v>
      </c>
      <c r="N65">
        <v>78.735159999999993</v>
      </c>
      <c r="O65">
        <v>88.360579999999999</v>
      </c>
      <c r="P65">
        <v>69.828639999999993</v>
      </c>
      <c r="Q65">
        <v>78.518460000000005</v>
      </c>
      <c r="R65">
        <v>87.765630000000002</v>
      </c>
      <c r="S65">
        <v>87.180539999999993</v>
      </c>
      <c r="T65">
        <v>104.6863</v>
      </c>
      <c r="U65">
        <v>82.267780000000002</v>
      </c>
      <c r="V65">
        <v>102.3982</v>
      </c>
      <c r="W65">
        <v>84.836939999999998</v>
      </c>
      <c r="X65">
        <v>100.0371</v>
      </c>
      <c r="Y65">
        <v>88.754099999999994</v>
      </c>
      <c r="Z65">
        <v>89.439089999999993</v>
      </c>
      <c r="AA65">
        <v>86.724900000000005</v>
      </c>
      <c r="AB65">
        <v>85.417150000000007</v>
      </c>
      <c r="AC65">
        <v>83.384219999999999</v>
      </c>
      <c r="AD65">
        <v>84.608080000000001</v>
      </c>
      <c r="AE65">
        <v>88.213059999999999</v>
      </c>
      <c r="AG65">
        <v>128.11510000000001</v>
      </c>
      <c r="AI65" s="77">
        <f t="shared" si="6"/>
        <v>88.213314516129046</v>
      </c>
      <c r="AJ65" s="55">
        <f t="shared" si="7"/>
        <v>10.673554594885589</v>
      </c>
      <c r="AK65" s="79">
        <f t="shared" si="4"/>
        <v>98.886869111014633</v>
      </c>
      <c r="AL65" s="79">
        <f t="shared" si="5"/>
        <v>77.539759921243459</v>
      </c>
    </row>
    <row r="66" spans="1:38" hidden="1" x14ac:dyDescent="0.25">
      <c r="A66" t="s">
        <v>510</v>
      </c>
      <c r="B66">
        <v>87.322929999999999</v>
      </c>
      <c r="C66">
        <v>87.011589999999998</v>
      </c>
      <c r="D66">
        <v>100.2647</v>
      </c>
      <c r="E66">
        <v>83.763199999999998</v>
      </c>
      <c r="F66">
        <v>97.896569999999997</v>
      </c>
      <c r="G66">
        <v>78.740520000000004</v>
      </c>
      <c r="H66">
        <v>88.538529999999994</v>
      </c>
      <c r="I66">
        <v>87.524479999999997</v>
      </c>
      <c r="J66">
        <v>72.12003</v>
      </c>
      <c r="K66">
        <v>82.691919999999996</v>
      </c>
      <c r="L66">
        <v>83.827029999999993</v>
      </c>
      <c r="M66">
        <v>91.143039999999999</v>
      </c>
      <c r="N66">
        <v>82.976330000000004</v>
      </c>
      <c r="O66">
        <v>88.780180000000001</v>
      </c>
      <c r="P66">
        <v>73.371189999999999</v>
      </c>
      <c r="Q66">
        <v>77.277439999999999</v>
      </c>
      <c r="R66">
        <v>87.759960000000007</v>
      </c>
      <c r="S66">
        <v>88.973179999999999</v>
      </c>
      <c r="T66">
        <v>105.32129999999999</v>
      </c>
      <c r="U66">
        <v>84.612380000000002</v>
      </c>
      <c r="V66">
        <v>99.434200000000004</v>
      </c>
      <c r="W66">
        <v>84.87612</v>
      </c>
      <c r="X66">
        <v>100.56</v>
      </c>
      <c r="Y66">
        <v>89.360730000000004</v>
      </c>
      <c r="Z66">
        <v>90.416129999999995</v>
      </c>
      <c r="AA66">
        <v>87.880129999999994</v>
      </c>
      <c r="AB66">
        <v>86.254909999999995</v>
      </c>
      <c r="AC66">
        <v>85.205529999999996</v>
      </c>
      <c r="AD66">
        <v>85.606480000000005</v>
      </c>
      <c r="AE66">
        <v>87.861949999999993</v>
      </c>
      <c r="AG66">
        <v>133.04589999999999</v>
      </c>
      <c r="AI66" s="77">
        <f t="shared" si="6"/>
        <v>89.045760645161309</v>
      </c>
      <c r="AJ66" s="55">
        <f t="shared" si="7"/>
        <v>10.846087597237791</v>
      </c>
      <c r="AK66" s="79">
        <f t="shared" si="4"/>
        <v>99.891848242399107</v>
      </c>
      <c r="AL66" s="79">
        <f t="shared" si="5"/>
        <v>78.199673047923511</v>
      </c>
    </row>
    <row r="67" spans="1:38" hidden="1" x14ac:dyDescent="0.25">
      <c r="A67" t="s">
        <v>511</v>
      </c>
      <c r="B67">
        <v>87.725589999999997</v>
      </c>
      <c r="C67">
        <v>86.542109999999994</v>
      </c>
      <c r="D67">
        <v>101.61539999999999</v>
      </c>
      <c r="E67">
        <v>84.171710000000004</v>
      </c>
      <c r="F67">
        <v>98.948650000000001</v>
      </c>
      <c r="G67">
        <v>79.270970000000005</v>
      </c>
      <c r="H67">
        <v>89.536429999999996</v>
      </c>
      <c r="I67">
        <v>86.730710000000002</v>
      </c>
      <c r="J67">
        <v>73.304050000000004</v>
      </c>
      <c r="K67">
        <v>83.524789999999996</v>
      </c>
      <c r="L67">
        <v>83.646739999999994</v>
      </c>
      <c r="M67">
        <v>90.930930000000004</v>
      </c>
      <c r="N67">
        <v>87.146429999999995</v>
      </c>
      <c r="O67">
        <v>90.277739999999994</v>
      </c>
      <c r="P67">
        <v>75.457390000000004</v>
      </c>
      <c r="Q67">
        <v>78.197590000000005</v>
      </c>
      <c r="R67">
        <v>88.184939999999997</v>
      </c>
      <c r="S67">
        <v>88.896320000000003</v>
      </c>
      <c r="T67">
        <v>105.6704</v>
      </c>
      <c r="U67">
        <v>87.231129999999993</v>
      </c>
      <c r="V67">
        <v>101.6743</v>
      </c>
      <c r="W67">
        <v>84.618290000000002</v>
      </c>
      <c r="X67">
        <v>100.8129</v>
      </c>
      <c r="Y67">
        <v>89.797799999999995</v>
      </c>
      <c r="Z67">
        <v>90.876000000000005</v>
      </c>
      <c r="AA67">
        <v>88.437640000000002</v>
      </c>
      <c r="AB67">
        <v>86.351200000000006</v>
      </c>
      <c r="AC67">
        <v>85.731260000000006</v>
      </c>
      <c r="AD67">
        <v>85.699510000000004</v>
      </c>
      <c r="AE67">
        <v>88.536829999999995</v>
      </c>
      <c r="AG67">
        <v>140.9657</v>
      </c>
      <c r="AI67" s="77">
        <f t="shared" si="6"/>
        <v>90.016498387096789</v>
      </c>
      <c r="AJ67" s="55">
        <f t="shared" si="7"/>
        <v>11.785521290332852</v>
      </c>
      <c r="AK67" s="79">
        <f t="shared" si="4"/>
        <v>101.80201967742964</v>
      </c>
      <c r="AL67" s="79">
        <f t="shared" si="5"/>
        <v>78.230977096763937</v>
      </c>
    </row>
    <row r="68" spans="1:38" hidden="1" x14ac:dyDescent="0.25">
      <c r="A68" t="s">
        <v>512</v>
      </c>
      <c r="B68">
        <v>86.998739999999998</v>
      </c>
      <c r="C68">
        <v>87.201139999999995</v>
      </c>
      <c r="D68">
        <v>100.8145</v>
      </c>
      <c r="E68">
        <v>85.236720000000005</v>
      </c>
      <c r="F68">
        <v>99.584819999999993</v>
      </c>
      <c r="G68">
        <v>79.510509999999996</v>
      </c>
      <c r="H68">
        <v>88.664510000000007</v>
      </c>
      <c r="I68">
        <v>89.080939999999998</v>
      </c>
      <c r="J68">
        <v>73.890940000000001</v>
      </c>
      <c r="K68">
        <v>83.759780000000006</v>
      </c>
      <c r="L68">
        <v>85.937190000000001</v>
      </c>
      <c r="M68">
        <v>91.36224</v>
      </c>
      <c r="N68">
        <v>89.41704</v>
      </c>
      <c r="O68">
        <v>89.146969999999996</v>
      </c>
      <c r="P68">
        <v>78.791399999999996</v>
      </c>
      <c r="Q68">
        <v>79.874099999999999</v>
      </c>
      <c r="R68">
        <v>88.869349999999997</v>
      </c>
      <c r="S68">
        <v>89.420419999999993</v>
      </c>
      <c r="T68">
        <v>105.6467</v>
      </c>
      <c r="U68">
        <v>91.084010000000006</v>
      </c>
      <c r="V68">
        <v>99.114819999999995</v>
      </c>
      <c r="W68">
        <v>84.909350000000003</v>
      </c>
      <c r="X68">
        <v>100.849</v>
      </c>
      <c r="Y68">
        <v>90.632930000000002</v>
      </c>
      <c r="Z68">
        <v>91.333430000000007</v>
      </c>
      <c r="AA68">
        <v>90.883349999999993</v>
      </c>
      <c r="AB68">
        <v>87.192660000000004</v>
      </c>
      <c r="AC68">
        <v>86.524839999999998</v>
      </c>
      <c r="AD68">
        <v>87.949349999999995</v>
      </c>
      <c r="AE68">
        <v>86.635829999999999</v>
      </c>
      <c r="AG68">
        <v>139.50139999999999</v>
      </c>
      <c r="AI68" s="77">
        <f t="shared" si="6"/>
        <v>90.639321935483892</v>
      </c>
      <c r="AJ68" s="55">
        <f t="shared" si="7"/>
        <v>11.155079466158709</v>
      </c>
      <c r="AK68" s="79">
        <f t="shared" si="4"/>
        <v>101.7944014016426</v>
      </c>
      <c r="AL68" s="79">
        <f t="shared" si="5"/>
        <v>79.484242469325181</v>
      </c>
    </row>
    <row r="69" spans="1:38" hidden="1" x14ac:dyDescent="0.25">
      <c r="A69" t="s">
        <v>513</v>
      </c>
      <c r="B69">
        <v>90.064660000000003</v>
      </c>
      <c r="C69">
        <v>88.530670000000001</v>
      </c>
      <c r="D69">
        <v>93.970470000000006</v>
      </c>
      <c r="E69">
        <v>86.963059999999999</v>
      </c>
      <c r="F69">
        <v>103.0804</v>
      </c>
      <c r="G69">
        <v>81.975660000000005</v>
      </c>
      <c r="H69">
        <v>89.700590000000005</v>
      </c>
      <c r="I69">
        <v>89.458910000000003</v>
      </c>
      <c r="J69">
        <v>76.729740000000007</v>
      </c>
      <c r="K69">
        <v>84.599239999999995</v>
      </c>
      <c r="L69">
        <v>89.858059999999995</v>
      </c>
      <c r="M69">
        <v>92.823759999999993</v>
      </c>
      <c r="N69">
        <v>96.970569999999995</v>
      </c>
      <c r="O69">
        <v>91.307580000000002</v>
      </c>
      <c r="P69">
        <v>84.877949999999998</v>
      </c>
      <c r="Q69">
        <v>82.342879999999994</v>
      </c>
      <c r="R69">
        <v>89.480990000000006</v>
      </c>
      <c r="S69">
        <v>90.678200000000004</v>
      </c>
      <c r="T69">
        <v>105.7012</v>
      </c>
      <c r="U69">
        <v>90.667079999999999</v>
      </c>
      <c r="V69">
        <v>102.72620000000001</v>
      </c>
      <c r="W69">
        <v>85.358729999999994</v>
      </c>
      <c r="X69">
        <v>102.16330000000001</v>
      </c>
      <c r="Y69">
        <v>91.76849</v>
      </c>
      <c r="Z69">
        <v>94.288809999999998</v>
      </c>
      <c r="AA69">
        <v>89.898960000000002</v>
      </c>
      <c r="AB69">
        <v>88.677149999999997</v>
      </c>
      <c r="AC69">
        <v>87.090040000000002</v>
      </c>
      <c r="AD69">
        <v>88.990200000000002</v>
      </c>
      <c r="AE69">
        <v>90.951260000000005</v>
      </c>
      <c r="AG69">
        <v>143.90110000000001</v>
      </c>
      <c r="AI69" s="77">
        <f t="shared" si="6"/>
        <v>92.438577741935489</v>
      </c>
      <c r="AJ69" s="55">
        <f t="shared" si="7"/>
        <v>11.281227470772853</v>
      </c>
      <c r="AK69" s="79">
        <f t="shared" si="4"/>
        <v>103.71980521270834</v>
      </c>
      <c r="AL69" s="79">
        <f t="shared" si="5"/>
        <v>81.157350271162642</v>
      </c>
    </row>
    <row r="70" spans="1:38" hidden="1" x14ac:dyDescent="0.25">
      <c r="A70" t="s">
        <v>514</v>
      </c>
      <c r="B70">
        <v>92.774900000000002</v>
      </c>
      <c r="C70">
        <v>89.386610000000005</v>
      </c>
      <c r="D70">
        <v>94.351669999999999</v>
      </c>
      <c r="E70">
        <v>87.861670000000004</v>
      </c>
      <c r="F70">
        <v>103.3886</v>
      </c>
      <c r="G70">
        <v>83.368309999999994</v>
      </c>
      <c r="H70">
        <v>89.066689999999994</v>
      </c>
      <c r="I70">
        <v>89.988680000000002</v>
      </c>
      <c r="J70">
        <v>78.851330000000004</v>
      </c>
      <c r="K70">
        <v>85.932329999999993</v>
      </c>
      <c r="L70">
        <v>89.562380000000005</v>
      </c>
      <c r="M70">
        <v>92.368480000000005</v>
      </c>
      <c r="N70">
        <v>100.6853</v>
      </c>
      <c r="O70">
        <v>92.920630000000003</v>
      </c>
      <c r="P70">
        <v>83.48236</v>
      </c>
      <c r="Q70">
        <v>84.384789999999995</v>
      </c>
      <c r="R70">
        <v>90.303979999999996</v>
      </c>
      <c r="S70">
        <v>92.194569999999999</v>
      </c>
      <c r="T70">
        <v>106.5767</v>
      </c>
      <c r="U70">
        <v>93.295249999999996</v>
      </c>
      <c r="V70">
        <v>104.9325</v>
      </c>
      <c r="W70">
        <v>86.301450000000003</v>
      </c>
      <c r="X70">
        <v>102.9472</v>
      </c>
      <c r="Y70">
        <v>91.979060000000004</v>
      </c>
      <c r="Z70">
        <v>93.685980000000001</v>
      </c>
      <c r="AA70">
        <v>91.874979999999994</v>
      </c>
      <c r="AB70">
        <v>89.393190000000004</v>
      </c>
      <c r="AC70">
        <v>89.293890000000005</v>
      </c>
      <c r="AD70">
        <v>90.069630000000004</v>
      </c>
      <c r="AE70">
        <v>92.331950000000006</v>
      </c>
      <c r="AG70">
        <v>146.5027</v>
      </c>
      <c r="AI70" s="77">
        <f t="shared" ref="AI70:AI111" si="8">AVERAGE(B70:AG70)</f>
        <v>93.550250322580666</v>
      </c>
      <c r="AJ70" s="55">
        <f t="shared" ref="AJ70:AJ111" si="9">_xlfn.STDEV.P(B70:AG70)</f>
        <v>11.532619504044947</v>
      </c>
      <c r="AK70" s="79">
        <f t="shared" si="4"/>
        <v>105.08286982662561</v>
      </c>
      <c r="AL70" s="79">
        <f t="shared" si="5"/>
        <v>82.017630818535721</v>
      </c>
    </row>
    <row r="71" spans="1:38" hidden="1" x14ac:dyDescent="0.25">
      <c r="A71" t="s">
        <v>515</v>
      </c>
      <c r="B71">
        <v>94.468029999999999</v>
      </c>
      <c r="C71">
        <v>91.168009999999995</v>
      </c>
      <c r="D71">
        <v>93.544809999999998</v>
      </c>
      <c r="E71">
        <v>88.17398</v>
      </c>
      <c r="F71">
        <v>104.7029</v>
      </c>
      <c r="G71">
        <v>83.759079999999997</v>
      </c>
      <c r="H71">
        <v>90.377089999999995</v>
      </c>
      <c r="I71">
        <v>91.412270000000007</v>
      </c>
      <c r="J71">
        <v>80.25609</v>
      </c>
      <c r="K71">
        <v>87.090599999999995</v>
      </c>
      <c r="L71">
        <v>90.072940000000003</v>
      </c>
      <c r="M71">
        <v>93.009519999999995</v>
      </c>
      <c r="N71">
        <v>109.0286</v>
      </c>
      <c r="O71">
        <v>92.568470000000005</v>
      </c>
      <c r="P71">
        <v>86.137649999999994</v>
      </c>
      <c r="Q71">
        <v>86.655869999999993</v>
      </c>
      <c r="R71">
        <v>91.139049999999997</v>
      </c>
      <c r="S71">
        <v>94.334410000000005</v>
      </c>
      <c r="T71">
        <v>106.5628</v>
      </c>
      <c r="U71">
        <v>97.758690000000001</v>
      </c>
      <c r="V71">
        <v>109.8689</v>
      </c>
      <c r="W71">
        <v>87.086690000000004</v>
      </c>
      <c r="X71">
        <v>103.7876</v>
      </c>
      <c r="Y71">
        <v>92.938820000000007</v>
      </c>
      <c r="Z71">
        <v>93.280469999999994</v>
      </c>
      <c r="AA71">
        <v>92.457980000000006</v>
      </c>
      <c r="AB71">
        <v>89.294560000000004</v>
      </c>
      <c r="AC71">
        <v>89.110860000000002</v>
      </c>
      <c r="AD71">
        <v>92.129540000000006</v>
      </c>
      <c r="AE71">
        <v>93.348370000000003</v>
      </c>
      <c r="AG71">
        <v>145.34719999999999</v>
      </c>
      <c r="AI71" s="77">
        <f t="shared" si="8"/>
        <v>94.866833870967739</v>
      </c>
      <c r="AJ71" s="55">
        <f t="shared" si="9"/>
        <v>11.530087785399971</v>
      </c>
      <c r="AK71" s="79">
        <f t="shared" si="4"/>
        <v>106.39692165636771</v>
      </c>
      <c r="AL71" s="79">
        <f t="shared" si="5"/>
        <v>83.336746085567768</v>
      </c>
    </row>
    <row r="72" spans="1:38" hidden="1" x14ac:dyDescent="0.25">
      <c r="A72" t="s">
        <v>516</v>
      </c>
      <c r="B72">
        <v>97.578069999999997</v>
      </c>
      <c r="C72">
        <v>93.774510000000006</v>
      </c>
      <c r="D72">
        <v>95.731769999999997</v>
      </c>
      <c r="E72">
        <v>91.988659999999996</v>
      </c>
      <c r="F72">
        <v>104.8526</v>
      </c>
      <c r="G72">
        <v>86.134</v>
      </c>
      <c r="H72">
        <v>91.637799999999999</v>
      </c>
      <c r="I72">
        <v>91.071250000000006</v>
      </c>
      <c r="J72">
        <v>81.457790000000003</v>
      </c>
      <c r="K72">
        <v>88.868560000000002</v>
      </c>
      <c r="L72">
        <v>90.34778</v>
      </c>
      <c r="M72">
        <v>94.501159999999999</v>
      </c>
      <c r="N72">
        <v>103.99460000000001</v>
      </c>
      <c r="O72">
        <v>95.709900000000005</v>
      </c>
      <c r="P72">
        <v>92.182320000000004</v>
      </c>
      <c r="Q72">
        <v>88.989130000000003</v>
      </c>
      <c r="R72">
        <v>92.267759999999996</v>
      </c>
      <c r="S72">
        <v>97.405429999999996</v>
      </c>
      <c r="T72">
        <v>108.6173</v>
      </c>
      <c r="U72">
        <v>97.078869999999995</v>
      </c>
      <c r="V72">
        <v>105.6848</v>
      </c>
      <c r="W72">
        <v>89.426400000000001</v>
      </c>
      <c r="X72">
        <v>104.6467</v>
      </c>
      <c r="Y72">
        <v>94.211839999999995</v>
      </c>
      <c r="Z72">
        <v>94.405889999999999</v>
      </c>
      <c r="AA72">
        <v>94.595939999999999</v>
      </c>
      <c r="AB72">
        <v>90.347899999999996</v>
      </c>
      <c r="AC72">
        <v>89.705410000000001</v>
      </c>
      <c r="AD72">
        <v>96.019930000000002</v>
      </c>
      <c r="AE72">
        <v>89.187960000000004</v>
      </c>
      <c r="AG72">
        <v>149.57740000000001</v>
      </c>
      <c r="AI72" s="77">
        <f t="shared" si="8"/>
        <v>96.19353000000001</v>
      </c>
      <c r="AJ72" s="55">
        <f t="shared" si="9"/>
        <v>11.42998771050947</v>
      </c>
      <c r="AK72" s="79">
        <f t="shared" si="4"/>
        <v>107.62351771050947</v>
      </c>
      <c r="AL72" s="79">
        <f t="shared" si="5"/>
        <v>84.763542289490545</v>
      </c>
    </row>
    <row r="73" spans="1:38" hidden="1" x14ac:dyDescent="0.25">
      <c r="A73" t="s">
        <v>517</v>
      </c>
      <c r="B73">
        <v>94.964659999999995</v>
      </c>
      <c r="C73">
        <v>94.210040000000006</v>
      </c>
      <c r="D73">
        <v>95.39385</v>
      </c>
      <c r="E73">
        <v>93.795249999999996</v>
      </c>
      <c r="F73">
        <v>105.45</v>
      </c>
      <c r="G73">
        <v>91.293369999999996</v>
      </c>
      <c r="H73">
        <v>92.166820000000001</v>
      </c>
      <c r="I73">
        <v>90.445809999999994</v>
      </c>
      <c r="J73">
        <v>81.067499999999995</v>
      </c>
      <c r="K73">
        <v>90.384739999999994</v>
      </c>
      <c r="L73">
        <v>91.515299999999996</v>
      </c>
      <c r="M73">
        <v>92.038219999999995</v>
      </c>
      <c r="N73">
        <v>98.147450000000006</v>
      </c>
      <c r="O73">
        <v>97.403880000000001</v>
      </c>
      <c r="P73">
        <v>90.426329999999993</v>
      </c>
      <c r="Q73">
        <v>90.81129</v>
      </c>
      <c r="R73">
        <v>93.394540000000006</v>
      </c>
      <c r="S73">
        <v>97.908270000000002</v>
      </c>
      <c r="T73">
        <v>112.1844</v>
      </c>
      <c r="U73">
        <v>98.262619999999998</v>
      </c>
      <c r="V73">
        <v>108.7732</v>
      </c>
      <c r="W73">
        <v>92.966329999999999</v>
      </c>
      <c r="X73">
        <v>107.212</v>
      </c>
      <c r="Y73">
        <v>97.879639999999995</v>
      </c>
      <c r="Z73">
        <v>97.151709999999994</v>
      </c>
      <c r="AA73">
        <v>95.886250000000004</v>
      </c>
      <c r="AB73">
        <v>91.529910000000001</v>
      </c>
      <c r="AC73">
        <v>88.759619999999998</v>
      </c>
      <c r="AD73">
        <v>99.908519999999996</v>
      </c>
      <c r="AE73">
        <v>99.311970000000002</v>
      </c>
      <c r="AG73">
        <v>144.67609999999999</v>
      </c>
      <c r="AI73" s="77">
        <f t="shared" si="8"/>
        <v>97.268373870967778</v>
      </c>
      <c r="AJ73" s="55">
        <f t="shared" si="9"/>
        <v>10.655841697439962</v>
      </c>
      <c r="AK73" s="79">
        <f t="shared" si="4"/>
        <v>107.92421556840775</v>
      </c>
      <c r="AL73" s="79">
        <f t="shared" si="5"/>
        <v>86.612532173527811</v>
      </c>
    </row>
    <row r="74" spans="1:38" hidden="1" x14ac:dyDescent="0.25">
      <c r="A74" t="s">
        <v>518</v>
      </c>
      <c r="B74">
        <v>94.444810000000004</v>
      </c>
      <c r="C74">
        <v>94.034649999999999</v>
      </c>
      <c r="D74">
        <v>94.596429999999998</v>
      </c>
      <c r="E74">
        <v>93.747140000000002</v>
      </c>
      <c r="F74">
        <v>105.7718</v>
      </c>
      <c r="G74">
        <v>91.244249999999994</v>
      </c>
      <c r="H74">
        <v>95.150109999999998</v>
      </c>
      <c r="I74">
        <v>90.088229999999996</v>
      </c>
      <c r="J74">
        <v>82.237610000000004</v>
      </c>
      <c r="K74">
        <v>91.016710000000003</v>
      </c>
      <c r="L74">
        <v>88.701189999999997</v>
      </c>
      <c r="M74">
        <v>92.611310000000003</v>
      </c>
      <c r="N74">
        <v>96.319400000000002</v>
      </c>
      <c r="O74">
        <v>96.261480000000006</v>
      </c>
      <c r="P74">
        <v>87.743610000000004</v>
      </c>
      <c r="Q74">
        <v>93.377089999999995</v>
      </c>
      <c r="R74">
        <v>93.575609999999998</v>
      </c>
      <c r="S74">
        <v>98.935360000000003</v>
      </c>
      <c r="T74">
        <v>106.723</v>
      </c>
      <c r="U74">
        <v>95.082179999999994</v>
      </c>
      <c r="V74">
        <v>113.4481</v>
      </c>
      <c r="W74">
        <v>92.538120000000006</v>
      </c>
      <c r="X74">
        <v>106.0615</v>
      </c>
      <c r="Y74">
        <v>98.40804</v>
      </c>
      <c r="Z74">
        <v>96.534859999999995</v>
      </c>
      <c r="AA74">
        <v>96.154859999999999</v>
      </c>
      <c r="AB74">
        <v>92.155850000000001</v>
      </c>
      <c r="AC74">
        <v>87.697400000000002</v>
      </c>
      <c r="AD74">
        <v>100.0347</v>
      </c>
      <c r="AE74">
        <v>97.381330000000005</v>
      </c>
      <c r="AG74">
        <v>139.97460000000001</v>
      </c>
      <c r="AI74" s="77">
        <f t="shared" si="8"/>
        <v>96.840365483870997</v>
      </c>
      <c r="AJ74" s="55">
        <f t="shared" si="9"/>
        <v>9.9825111097411323</v>
      </c>
      <c r="AK74" s="79">
        <f t="shared" si="4"/>
        <v>106.82287659361214</v>
      </c>
      <c r="AL74" s="79">
        <f t="shared" si="5"/>
        <v>86.857854374129857</v>
      </c>
    </row>
    <row r="75" spans="1:38" hidden="1" x14ac:dyDescent="0.25">
      <c r="A75" t="s">
        <v>519</v>
      </c>
      <c r="B75">
        <v>95.283640000000005</v>
      </c>
      <c r="C75">
        <v>93.272710000000004</v>
      </c>
      <c r="D75">
        <v>91.941490000000002</v>
      </c>
      <c r="E75">
        <v>93.848519999999994</v>
      </c>
      <c r="F75">
        <v>106.0504</v>
      </c>
      <c r="G75">
        <v>90.318470000000005</v>
      </c>
      <c r="H75">
        <v>95.688299999999998</v>
      </c>
      <c r="I75">
        <v>90.758539999999996</v>
      </c>
      <c r="J75">
        <v>83.112290000000002</v>
      </c>
      <c r="K75">
        <v>90.992040000000003</v>
      </c>
      <c r="L75">
        <v>89.975830000000002</v>
      </c>
      <c r="M75">
        <v>92.078419999999994</v>
      </c>
      <c r="N75">
        <v>90.657430000000005</v>
      </c>
      <c r="O75">
        <v>94.162030000000001</v>
      </c>
      <c r="P75">
        <v>88.70966</v>
      </c>
      <c r="Q75">
        <v>92.927539999999993</v>
      </c>
      <c r="R75">
        <v>94.028369999999995</v>
      </c>
      <c r="S75">
        <v>98.933940000000007</v>
      </c>
      <c r="T75">
        <v>106.28400000000001</v>
      </c>
      <c r="U75">
        <v>91.430099999999996</v>
      </c>
      <c r="V75">
        <v>113.758</v>
      </c>
      <c r="W75">
        <v>92.396060000000006</v>
      </c>
      <c r="X75">
        <v>105.0894</v>
      </c>
      <c r="Y75">
        <v>97.720089999999999</v>
      </c>
      <c r="Z75">
        <v>95.02816</v>
      </c>
      <c r="AA75">
        <v>96.848039999999997</v>
      </c>
      <c r="AB75">
        <v>91.97439</v>
      </c>
      <c r="AC75">
        <v>88.894329999999997</v>
      </c>
      <c r="AD75">
        <v>99.66713</v>
      </c>
      <c r="AE75">
        <v>96.609290000000001</v>
      </c>
      <c r="AG75">
        <v>139.6678</v>
      </c>
      <c r="AI75" s="77">
        <f t="shared" si="8"/>
        <v>96.390529354838677</v>
      </c>
      <c r="AJ75" s="55">
        <f t="shared" si="9"/>
        <v>9.9428088932778103</v>
      </c>
      <c r="AK75" s="79">
        <f t="shared" si="4"/>
        <v>106.33333824811649</v>
      </c>
      <c r="AL75" s="79">
        <f t="shared" si="5"/>
        <v>86.447720461560863</v>
      </c>
    </row>
    <row r="76" spans="1:38" hidden="1" x14ac:dyDescent="0.25">
      <c r="A76" t="s">
        <v>520</v>
      </c>
      <c r="B76">
        <v>94.256619999999998</v>
      </c>
      <c r="C76">
        <v>93.040509999999998</v>
      </c>
      <c r="D76">
        <v>94.104089999999999</v>
      </c>
      <c r="E76">
        <v>93.550820000000002</v>
      </c>
      <c r="F76">
        <v>105.4004</v>
      </c>
      <c r="G76">
        <v>90.816069999999996</v>
      </c>
      <c r="H76">
        <v>96.422030000000007</v>
      </c>
      <c r="I76">
        <v>90.671449999999993</v>
      </c>
      <c r="J76">
        <v>84.501429999999999</v>
      </c>
      <c r="K76">
        <v>90.609449999999995</v>
      </c>
      <c r="L76">
        <v>89.456339999999997</v>
      </c>
      <c r="M76">
        <v>91.654160000000005</v>
      </c>
      <c r="N76">
        <v>79.204319999999996</v>
      </c>
      <c r="O76">
        <v>95.187659999999994</v>
      </c>
      <c r="P76">
        <v>84.737260000000006</v>
      </c>
      <c r="Q76">
        <v>90.622540000000001</v>
      </c>
      <c r="R76">
        <v>94.336500000000001</v>
      </c>
      <c r="S76">
        <v>96.346500000000006</v>
      </c>
      <c r="T76">
        <v>104.4336</v>
      </c>
      <c r="U76">
        <v>88.228949999999998</v>
      </c>
      <c r="V76">
        <v>116.4849</v>
      </c>
      <c r="W76">
        <v>91.811520000000002</v>
      </c>
      <c r="X76">
        <v>106.2145</v>
      </c>
      <c r="Y76">
        <v>97.127629999999996</v>
      </c>
      <c r="Z76">
        <v>96.061260000000004</v>
      </c>
      <c r="AA76">
        <v>96.665450000000007</v>
      </c>
      <c r="AB76">
        <v>91.76352</v>
      </c>
      <c r="AC76">
        <v>89.565290000000005</v>
      </c>
      <c r="AD76">
        <v>100.0787</v>
      </c>
      <c r="AE76">
        <v>95.708219999999997</v>
      </c>
      <c r="AG76">
        <v>137.2826</v>
      </c>
      <c r="AI76" s="77">
        <f t="shared" si="8"/>
        <v>95.688525483870976</v>
      </c>
      <c r="AJ76" s="55">
        <f t="shared" si="9"/>
        <v>10.28882217104924</v>
      </c>
      <c r="AK76" s="79">
        <f t="shared" si="4"/>
        <v>105.97734765492021</v>
      </c>
      <c r="AL76" s="79">
        <f t="shared" si="5"/>
        <v>85.399703312821742</v>
      </c>
    </row>
    <row r="77" spans="1:38" hidden="1" x14ac:dyDescent="0.25">
      <c r="A77" t="s">
        <v>521</v>
      </c>
      <c r="B77">
        <v>96.706400000000002</v>
      </c>
      <c r="C77">
        <v>92.458629999999999</v>
      </c>
      <c r="D77">
        <v>94.759860000000003</v>
      </c>
      <c r="E77">
        <v>92.277439999999999</v>
      </c>
      <c r="F77">
        <v>104.367</v>
      </c>
      <c r="G77">
        <v>90.126909999999995</v>
      </c>
      <c r="H77">
        <v>96.020809999999997</v>
      </c>
      <c r="I77">
        <v>91.475970000000004</v>
      </c>
      <c r="J77">
        <v>82.339320000000001</v>
      </c>
      <c r="K77">
        <v>91.215040000000002</v>
      </c>
      <c r="L77">
        <v>88.914919999999995</v>
      </c>
      <c r="M77">
        <v>90.95823</v>
      </c>
      <c r="N77">
        <v>82.497910000000005</v>
      </c>
      <c r="O77">
        <v>96.582729999999998</v>
      </c>
      <c r="P77">
        <v>85.129599999999996</v>
      </c>
      <c r="Q77">
        <v>90.053319999999999</v>
      </c>
      <c r="R77">
        <v>94.636250000000004</v>
      </c>
      <c r="S77">
        <v>97.887780000000006</v>
      </c>
      <c r="T77">
        <v>104.94329999999999</v>
      </c>
      <c r="U77">
        <v>88.712630000000004</v>
      </c>
      <c r="V77">
        <v>117.779</v>
      </c>
      <c r="W77">
        <v>92.241770000000002</v>
      </c>
      <c r="X77">
        <v>105.7448</v>
      </c>
      <c r="Y77">
        <v>96.089489999999998</v>
      </c>
      <c r="Z77">
        <v>95.830600000000004</v>
      </c>
      <c r="AA77">
        <v>96.303740000000005</v>
      </c>
      <c r="AB77">
        <v>91.111949999999993</v>
      </c>
      <c r="AC77">
        <v>90.698520000000002</v>
      </c>
      <c r="AD77">
        <v>100.8212</v>
      </c>
      <c r="AE77">
        <v>95.052099999999996</v>
      </c>
      <c r="AF77">
        <v>98.233689999999996</v>
      </c>
      <c r="AG77">
        <v>131.58330000000001</v>
      </c>
      <c r="AI77" s="77">
        <f t="shared" si="8"/>
        <v>95.736069062499979</v>
      </c>
      <c r="AJ77" s="55">
        <f t="shared" si="9"/>
        <v>9.42375510431728</v>
      </c>
      <c r="AK77" s="79">
        <f t="shared" si="4"/>
        <v>105.15982416681726</v>
      </c>
      <c r="AL77" s="79">
        <f t="shared" si="5"/>
        <v>86.312313958182699</v>
      </c>
    </row>
    <row r="78" spans="1:38" hidden="1" x14ac:dyDescent="0.25">
      <c r="A78" t="s">
        <v>522</v>
      </c>
      <c r="B78">
        <v>96.737690000000001</v>
      </c>
      <c r="C78">
        <v>92.746279999999999</v>
      </c>
      <c r="D78">
        <v>93.85445</v>
      </c>
      <c r="E78">
        <v>91.257930000000002</v>
      </c>
      <c r="F78">
        <v>104.49639999999999</v>
      </c>
      <c r="G78">
        <v>88.570819999999998</v>
      </c>
      <c r="H78">
        <v>96.127849999999995</v>
      </c>
      <c r="I78">
        <v>91.180440000000004</v>
      </c>
      <c r="J78">
        <v>83.364459999999994</v>
      </c>
      <c r="K78">
        <v>90.691249999999997</v>
      </c>
      <c r="L78">
        <v>89.669150000000002</v>
      </c>
      <c r="M78">
        <v>91.822580000000002</v>
      </c>
      <c r="N78">
        <v>82.540139999999994</v>
      </c>
      <c r="O78">
        <v>94.203890000000001</v>
      </c>
      <c r="P78">
        <v>83.928989999999999</v>
      </c>
      <c r="Q78">
        <v>89.83784</v>
      </c>
      <c r="R78">
        <v>94.862020000000001</v>
      </c>
      <c r="S78">
        <v>97.268810000000002</v>
      </c>
      <c r="T78">
        <v>103.3266</v>
      </c>
      <c r="U78">
        <v>86.205960000000005</v>
      </c>
      <c r="V78">
        <v>114.24169999999999</v>
      </c>
      <c r="W78">
        <v>91.116069999999993</v>
      </c>
      <c r="X78">
        <v>105.194</v>
      </c>
      <c r="Y78">
        <v>96.626279999999994</v>
      </c>
      <c r="Z78">
        <v>96.043080000000003</v>
      </c>
      <c r="AA78">
        <v>96.968890000000002</v>
      </c>
      <c r="AB78">
        <v>91.409390000000002</v>
      </c>
      <c r="AC78">
        <v>92.712040000000002</v>
      </c>
      <c r="AD78">
        <v>100.66070000000001</v>
      </c>
      <c r="AE78">
        <v>96.748109999999997</v>
      </c>
      <c r="AF78">
        <v>97.653319999999994</v>
      </c>
      <c r="AG78">
        <v>129.97620000000001</v>
      </c>
      <c r="AI78" s="77">
        <f t="shared" si="8"/>
        <v>95.376354062499985</v>
      </c>
      <c r="AJ78" s="55">
        <f t="shared" si="9"/>
        <v>9.0071343197652425</v>
      </c>
      <c r="AK78" s="79">
        <f t="shared" si="4"/>
        <v>104.38348838226523</v>
      </c>
      <c r="AL78" s="79">
        <f t="shared" si="5"/>
        <v>86.369219742734742</v>
      </c>
    </row>
    <row r="79" spans="1:38" hidden="1" x14ac:dyDescent="0.25">
      <c r="A79" t="s">
        <v>523</v>
      </c>
      <c r="B79">
        <v>96.255369999999999</v>
      </c>
      <c r="C79">
        <v>92.864170000000001</v>
      </c>
      <c r="D79">
        <v>94.551540000000003</v>
      </c>
      <c r="E79">
        <v>91.163120000000006</v>
      </c>
      <c r="F79">
        <v>103.6247</v>
      </c>
      <c r="G79">
        <v>90.156670000000005</v>
      </c>
      <c r="H79">
        <v>96.928889999999996</v>
      </c>
      <c r="I79">
        <v>91.575469999999996</v>
      </c>
      <c r="J79">
        <v>86.754390000000001</v>
      </c>
      <c r="K79">
        <v>90.185919999999996</v>
      </c>
      <c r="L79">
        <v>91.877920000000003</v>
      </c>
      <c r="M79">
        <v>91.825040000000001</v>
      </c>
      <c r="N79">
        <v>83.667180000000002</v>
      </c>
      <c r="O79">
        <v>95.648110000000003</v>
      </c>
      <c r="P79">
        <v>84.966629999999995</v>
      </c>
      <c r="Q79">
        <v>91.731430000000003</v>
      </c>
      <c r="R79">
        <v>94.900369999999995</v>
      </c>
      <c r="S79">
        <v>96.123909999999995</v>
      </c>
      <c r="T79">
        <v>101.1904</v>
      </c>
      <c r="U79">
        <v>86.783910000000006</v>
      </c>
      <c r="V79">
        <v>113.1713</v>
      </c>
      <c r="W79">
        <v>91.263769999999994</v>
      </c>
      <c r="X79">
        <v>104.3515</v>
      </c>
      <c r="Y79">
        <v>96.736500000000007</v>
      </c>
      <c r="Z79">
        <v>96.790090000000006</v>
      </c>
      <c r="AA79">
        <v>96.110919999999993</v>
      </c>
      <c r="AB79">
        <v>91.835470000000001</v>
      </c>
      <c r="AC79">
        <v>94.256320000000002</v>
      </c>
      <c r="AD79">
        <v>100.45910000000001</v>
      </c>
      <c r="AE79">
        <v>96.225669999999994</v>
      </c>
      <c r="AF79">
        <v>97.960369999999998</v>
      </c>
      <c r="AG79">
        <v>128.22229999999999</v>
      </c>
      <c r="AI79" s="77">
        <f t="shared" si="8"/>
        <v>95.629951562499997</v>
      </c>
      <c r="AJ79" s="55">
        <f t="shared" si="9"/>
        <v>8.2412185005105236</v>
      </c>
      <c r="AK79" s="79">
        <f t="shared" si="4"/>
        <v>103.87117006301052</v>
      </c>
      <c r="AL79" s="79">
        <f t="shared" si="5"/>
        <v>87.38873306198947</v>
      </c>
    </row>
    <row r="80" spans="1:38" hidden="1" x14ac:dyDescent="0.25">
      <c r="A80" t="s">
        <v>524</v>
      </c>
      <c r="B80">
        <v>97.842489999999998</v>
      </c>
      <c r="C80">
        <v>93.83672</v>
      </c>
      <c r="D80">
        <v>93.173029999999997</v>
      </c>
      <c r="E80">
        <v>91.387609999999995</v>
      </c>
      <c r="F80">
        <v>103.4216</v>
      </c>
      <c r="G80">
        <v>89.639859999999999</v>
      </c>
      <c r="H80">
        <v>96.241550000000004</v>
      </c>
      <c r="I80">
        <v>92.72475</v>
      </c>
      <c r="J80">
        <v>85.758080000000007</v>
      </c>
      <c r="K80">
        <v>90.935050000000004</v>
      </c>
      <c r="L80">
        <v>93.847560000000001</v>
      </c>
      <c r="M80">
        <v>92.010339999999999</v>
      </c>
      <c r="N80">
        <v>83.398039999999995</v>
      </c>
      <c r="O80">
        <v>95.666380000000004</v>
      </c>
      <c r="P80">
        <v>83.304630000000003</v>
      </c>
      <c r="Q80">
        <v>92.30247</v>
      </c>
      <c r="R80">
        <v>94.954840000000004</v>
      </c>
      <c r="S80">
        <v>96.891589999999994</v>
      </c>
      <c r="T80">
        <v>101.3861</v>
      </c>
      <c r="U80">
        <v>85.081599999999995</v>
      </c>
      <c r="V80">
        <v>113.4768</v>
      </c>
      <c r="W80">
        <v>91.316059999999993</v>
      </c>
      <c r="X80">
        <v>104.0232</v>
      </c>
      <c r="Y80">
        <v>96.832859999999997</v>
      </c>
      <c r="Z80">
        <v>97.130579999999995</v>
      </c>
      <c r="AA80">
        <v>96.052520000000001</v>
      </c>
      <c r="AB80">
        <v>92.021550000000005</v>
      </c>
      <c r="AC80">
        <v>95.463499999999996</v>
      </c>
      <c r="AD80">
        <v>99.652019999999993</v>
      </c>
      <c r="AE80">
        <v>96.439149999999998</v>
      </c>
      <c r="AF80">
        <v>97.365830000000003</v>
      </c>
      <c r="AG80">
        <v>125.86190000000001</v>
      </c>
      <c r="AI80" s="77">
        <f t="shared" si="8"/>
        <v>95.60750812500001</v>
      </c>
      <c r="AJ80" s="55">
        <f t="shared" si="9"/>
        <v>8.0829130107976219</v>
      </c>
      <c r="AK80" s="79">
        <f t="shared" si="4"/>
        <v>103.69042113579764</v>
      </c>
      <c r="AL80" s="79">
        <f t="shared" si="5"/>
        <v>87.524595114202384</v>
      </c>
    </row>
    <row r="81" spans="1:38" hidden="1" x14ac:dyDescent="0.25">
      <c r="A81" t="s">
        <v>525</v>
      </c>
      <c r="B81">
        <v>97.275199999999998</v>
      </c>
      <c r="C81">
        <v>94.671840000000003</v>
      </c>
      <c r="D81">
        <v>90.988939999999999</v>
      </c>
      <c r="E81">
        <v>92.918210000000002</v>
      </c>
      <c r="F81">
        <v>102.8535</v>
      </c>
      <c r="G81">
        <v>90.053510000000003</v>
      </c>
      <c r="H81">
        <v>96.366519999999994</v>
      </c>
      <c r="I81">
        <v>92.850589999999997</v>
      </c>
      <c r="J81">
        <v>87.354960000000005</v>
      </c>
      <c r="K81">
        <v>90.310239999999993</v>
      </c>
      <c r="L81">
        <v>93.822109999999995</v>
      </c>
      <c r="M81">
        <v>93.717240000000004</v>
      </c>
      <c r="N81">
        <v>81.569010000000006</v>
      </c>
      <c r="O81">
        <v>96.427610000000001</v>
      </c>
      <c r="P81">
        <v>83.381659999999997</v>
      </c>
      <c r="Q81">
        <v>91.503489999999999</v>
      </c>
      <c r="R81">
        <v>94.887799999999999</v>
      </c>
      <c r="S81">
        <v>96.879140000000007</v>
      </c>
      <c r="T81">
        <v>103.4808</v>
      </c>
      <c r="U81">
        <v>86.883319999999998</v>
      </c>
      <c r="V81">
        <v>114.7538</v>
      </c>
      <c r="W81">
        <v>91.229640000000003</v>
      </c>
      <c r="X81">
        <v>103.5911</v>
      </c>
      <c r="Y81">
        <v>96.515950000000004</v>
      </c>
      <c r="Z81">
        <v>95.795689999999993</v>
      </c>
      <c r="AA81">
        <v>96.505170000000007</v>
      </c>
      <c r="AB81">
        <v>93.026030000000006</v>
      </c>
      <c r="AC81">
        <v>97.448089999999993</v>
      </c>
      <c r="AD81">
        <v>99.151820000000001</v>
      </c>
      <c r="AE81">
        <v>96.698679999999996</v>
      </c>
      <c r="AF81">
        <v>98.487459999999999</v>
      </c>
      <c r="AG81">
        <v>122.13979999999999</v>
      </c>
      <c r="AI81" s="77">
        <f t="shared" si="8"/>
        <v>95.735591249999985</v>
      </c>
      <c r="AJ81" s="55">
        <f t="shared" si="9"/>
        <v>7.7412505615952272</v>
      </c>
      <c r="AK81" s="79">
        <f t="shared" si="4"/>
        <v>103.47684181159521</v>
      </c>
      <c r="AL81" s="79">
        <f t="shared" si="5"/>
        <v>87.994340688404762</v>
      </c>
    </row>
    <row r="82" spans="1:38" hidden="1" x14ac:dyDescent="0.25">
      <c r="A82" t="s">
        <v>526</v>
      </c>
      <c r="B82">
        <v>97.66798</v>
      </c>
      <c r="C82">
        <v>94.785319999999999</v>
      </c>
      <c r="D82">
        <v>92.868319999999997</v>
      </c>
      <c r="E82">
        <v>93.383260000000007</v>
      </c>
      <c r="F82">
        <v>103.5234</v>
      </c>
      <c r="G82">
        <v>91.341840000000005</v>
      </c>
      <c r="H82">
        <v>96.147090000000006</v>
      </c>
      <c r="I82">
        <v>92.981700000000004</v>
      </c>
      <c r="J82">
        <v>88.426959999999994</v>
      </c>
      <c r="K82">
        <v>90.880930000000006</v>
      </c>
      <c r="L82">
        <v>94.391779999999997</v>
      </c>
      <c r="M82">
        <v>93.39143</v>
      </c>
      <c r="N82">
        <v>81.319670000000002</v>
      </c>
      <c r="O82">
        <v>97.143619999999999</v>
      </c>
      <c r="P82">
        <v>84.041120000000006</v>
      </c>
      <c r="Q82">
        <v>92.871020000000001</v>
      </c>
      <c r="R82">
        <v>95.490629999999996</v>
      </c>
      <c r="S82">
        <v>96.345749999999995</v>
      </c>
      <c r="T82">
        <v>104.02379999999999</v>
      </c>
      <c r="U82">
        <v>86.359740000000002</v>
      </c>
      <c r="V82">
        <v>113.5868</v>
      </c>
      <c r="W82">
        <v>92.132409999999993</v>
      </c>
      <c r="X82">
        <v>103.37569999999999</v>
      </c>
      <c r="Y82">
        <v>97.127629999999996</v>
      </c>
      <c r="Z82">
        <v>96.835800000000006</v>
      </c>
      <c r="AA82">
        <v>97.03143</v>
      </c>
      <c r="AB82">
        <v>93.400279999999995</v>
      </c>
      <c r="AC82">
        <v>97.776160000000004</v>
      </c>
      <c r="AD82">
        <v>99.415769999999995</v>
      </c>
      <c r="AE82">
        <v>96.948499999999996</v>
      </c>
      <c r="AF82">
        <v>99.011219999999994</v>
      </c>
      <c r="AG82">
        <v>122.49509999999999</v>
      </c>
      <c r="AI82" s="77">
        <f t="shared" si="8"/>
        <v>96.1413175</v>
      </c>
      <c r="AJ82" s="55">
        <f t="shared" si="9"/>
        <v>7.5894644081672498</v>
      </c>
      <c r="AK82" s="79">
        <f t="shared" si="4"/>
        <v>103.73078190816724</v>
      </c>
      <c r="AL82" s="79">
        <f t="shared" si="5"/>
        <v>88.551853091832754</v>
      </c>
    </row>
    <row r="83" spans="1:38" hidden="1" x14ac:dyDescent="0.25">
      <c r="A83" t="s">
        <v>527</v>
      </c>
      <c r="B83">
        <v>97.843069999999997</v>
      </c>
      <c r="C83">
        <v>96.033519999999996</v>
      </c>
      <c r="D83">
        <v>93.10454</v>
      </c>
      <c r="E83">
        <v>93.636790000000005</v>
      </c>
      <c r="F83">
        <v>102.7531</v>
      </c>
      <c r="G83">
        <v>92.422749999999994</v>
      </c>
      <c r="H83">
        <v>96.113799999999998</v>
      </c>
      <c r="I83">
        <v>92.893780000000007</v>
      </c>
      <c r="J83">
        <v>89.433629999999994</v>
      </c>
      <c r="K83">
        <v>91.66525</v>
      </c>
      <c r="L83">
        <v>93.918459999999996</v>
      </c>
      <c r="M83">
        <v>94.18965</v>
      </c>
      <c r="N83">
        <v>81.011480000000006</v>
      </c>
      <c r="O83">
        <v>97.493319999999997</v>
      </c>
      <c r="P83">
        <v>84.200950000000006</v>
      </c>
      <c r="Q83">
        <v>93.203069999999997</v>
      </c>
      <c r="R83">
        <v>95.806139999999999</v>
      </c>
      <c r="S83">
        <v>97.620670000000004</v>
      </c>
      <c r="T83">
        <v>101.79179999999999</v>
      </c>
      <c r="U83">
        <v>87.83887</v>
      </c>
      <c r="V83">
        <v>111.06310000000001</v>
      </c>
      <c r="W83">
        <v>92.095380000000006</v>
      </c>
      <c r="X83">
        <v>102.2526</v>
      </c>
      <c r="Y83">
        <v>97.770520000000005</v>
      </c>
      <c r="Z83">
        <v>97.700670000000002</v>
      </c>
      <c r="AA83">
        <v>96.922449999999998</v>
      </c>
      <c r="AB83">
        <v>93.029560000000004</v>
      </c>
      <c r="AC83">
        <v>97.825779999999995</v>
      </c>
      <c r="AD83">
        <v>99.361469999999997</v>
      </c>
      <c r="AE83">
        <v>97.757080000000002</v>
      </c>
      <c r="AF83">
        <v>99.628910000000005</v>
      </c>
      <c r="AG83">
        <v>122.14530000000001</v>
      </c>
      <c r="AI83" s="77">
        <f t="shared" si="8"/>
        <v>96.266483124999993</v>
      </c>
      <c r="AJ83" s="55">
        <f t="shared" si="9"/>
        <v>7.1606976119768868</v>
      </c>
      <c r="AK83" s="79">
        <f t="shared" si="4"/>
        <v>103.42718073697688</v>
      </c>
      <c r="AL83" s="79">
        <f t="shared" si="5"/>
        <v>89.105785513023108</v>
      </c>
    </row>
    <row r="84" spans="1:38" hidden="1" x14ac:dyDescent="0.25">
      <c r="A84" t="s">
        <v>528</v>
      </c>
      <c r="B84">
        <v>98.201849999999993</v>
      </c>
      <c r="C84">
        <v>96.571820000000002</v>
      </c>
      <c r="D84">
        <v>94.582989999999995</v>
      </c>
      <c r="E84">
        <v>95.458690000000004</v>
      </c>
      <c r="F84">
        <v>102.64830000000001</v>
      </c>
      <c r="G84">
        <v>92.842190000000002</v>
      </c>
      <c r="H84">
        <v>96.431910000000002</v>
      </c>
      <c r="I84">
        <v>93.971950000000007</v>
      </c>
      <c r="J84">
        <v>90.370459999999994</v>
      </c>
      <c r="K84">
        <v>92.25224</v>
      </c>
      <c r="L84">
        <v>94.535610000000005</v>
      </c>
      <c r="M84">
        <v>92.593019999999996</v>
      </c>
      <c r="N84">
        <v>81.796660000000003</v>
      </c>
      <c r="O84">
        <v>97.256960000000007</v>
      </c>
      <c r="P84">
        <v>84.996449999999996</v>
      </c>
      <c r="Q84">
        <v>94.827079999999995</v>
      </c>
      <c r="R84">
        <v>96.380290000000002</v>
      </c>
      <c r="S84">
        <v>97.276470000000003</v>
      </c>
      <c r="T84">
        <v>102.41679999999999</v>
      </c>
      <c r="U84">
        <v>88.764470000000003</v>
      </c>
      <c r="V84">
        <v>113.4118</v>
      </c>
      <c r="W84">
        <v>92.693110000000004</v>
      </c>
      <c r="X84">
        <v>101.8373</v>
      </c>
      <c r="Y84">
        <v>99.362859999999998</v>
      </c>
      <c r="Z84">
        <v>98.01661</v>
      </c>
      <c r="AA84">
        <v>97.484840000000005</v>
      </c>
      <c r="AB84">
        <v>93.448909999999998</v>
      </c>
      <c r="AC84">
        <v>97.751350000000002</v>
      </c>
      <c r="AD84">
        <v>99.837040000000002</v>
      </c>
      <c r="AE84">
        <v>96.744100000000003</v>
      </c>
      <c r="AF84">
        <v>99.748940000000005</v>
      </c>
      <c r="AG84">
        <v>122.4644</v>
      </c>
      <c r="AI84" s="77">
        <f t="shared" si="8"/>
        <v>96.780545937500008</v>
      </c>
      <c r="AJ84" s="55">
        <f t="shared" si="9"/>
        <v>7.1415224494439293</v>
      </c>
      <c r="AK84" s="79">
        <f t="shared" si="4"/>
        <v>103.92206838694393</v>
      </c>
      <c r="AL84" s="79">
        <f t="shared" si="5"/>
        <v>89.639023488056083</v>
      </c>
    </row>
    <row r="85" spans="1:38" hidden="1" x14ac:dyDescent="0.25">
      <c r="A85" t="s">
        <v>529</v>
      </c>
      <c r="B85">
        <v>98.54468</v>
      </c>
      <c r="C85">
        <v>97.384119999999996</v>
      </c>
      <c r="D85">
        <v>97.106430000000003</v>
      </c>
      <c r="E85">
        <v>96.134829999999994</v>
      </c>
      <c r="F85">
        <v>101.67619999999999</v>
      </c>
      <c r="G85">
        <v>94.879019999999997</v>
      </c>
      <c r="H85">
        <v>96.892960000000002</v>
      </c>
      <c r="I85">
        <v>95.137050000000002</v>
      </c>
      <c r="J85">
        <v>90.898449999999997</v>
      </c>
      <c r="K85">
        <v>92.765910000000005</v>
      </c>
      <c r="L85">
        <v>95.287279999999996</v>
      </c>
      <c r="M85">
        <v>94.239750000000001</v>
      </c>
      <c r="N85">
        <v>84.069749999999999</v>
      </c>
      <c r="O85">
        <v>99.251940000000005</v>
      </c>
      <c r="P85">
        <v>86.28931</v>
      </c>
      <c r="Q85">
        <v>97.152050000000003</v>
      </c>
      <c r="R85">
        <v>96.883170000000007</v>
      </c>
      <c r="S85">
        <v>97.666070000000005</v>
      </c>
      <c r="T85">
        <v>101.2111</v>
      </c>
      <c r="U85">
        <v>88.870410000000007</v>
      </c>
      <c r="V85">
        <v>112.2731</v>
      </c>
      <c r="W85">
        <v>93.626909999999995</v>
      </c>
      <c r="X85">
        <v>99.560460000000006</v>
      </c>
      <c r="Y85">
        <v>99.362210000000005</v>
      </c>
      <c r="Z85">
        <v>98.98563</v>
      </c>
      <c r="AA85">
        <v>97.962190000000007</v>
      </c>
      <c r="AB85">
        <v>94.364369999999994</v>
      </c>
      <c r="AC85">
        <v>99.091549999999998</v>
      </c>
      <c r="AD85">
        <v>100.3045</v>
      </c>
      <c r="AE85">
        <v>97.112610000000004</v>
      </c>
      <c r="AF85">
        <v>100.3895</v>
      </c>
      <c r="AG85">
        <v>122.95140000000001</v>
      </c>
      <c r="AI85" s="77">
        <f t="shared" si="8"/>
        <v>97.447653437500009</v>
      </c>
      <c r="AJ85" s="55">
        <f t="shared" si="9"/>
        <v>6.690921648720475</v>
      </c>
      <c r="AK85" s="79">
        <f t="shared" si="4"/>
        <v>104.13857508622048</v>
      </c>
      <c r="AL85" s="79">
        <f t="shared" si="5"/>
        <v>90.756731788779533</v>
      </c>
    </row>
    <row r="86" spans="1:38" hidden="1" x14ac:dyDescent="0.25">
      <c r="A86" t="s">
        <v>530</v>
      </c>
      <c r="B86">
        <v>98.741640000000004</v>
      </c>
      <c r="C86">
        <v>98.626099999999994</v>
      </c>
      <c r="D86">
        <v>97.077309999999997</v>
      </c>
      <c r="E86">
        <v>96.75394</v>
      </c>
      <c r="F86">
        <v>101.2256</v>
      </c>
      <c r="G86">
        <v>96.484650000000002</v>
      </c>
      <c r="H86">
        <v>97.648690000000002</v>
      </c>
      <c r="I86">
        <v>97.514560000000003</v>
      </c>
      <c r="J86">
        <v>91.474299999999999</v>
      </c>
      <c r="K86">
        <v>93.929419999999993</v>
      </c>
      <c r="L86">
        <v>96.574020000000004</v>
      </c>
      <c r="M86">
        <v>94.405190000000005</v>
      </c>
      <c r="N86">
        <v>84.420429999999996</v>
      </c>
      <c r="O86">
        <v>100.6814</v>
      </c>
      <c r="P86">
        <v>88.129469999999998</v>
      </c>
      <c r="Q86">
        <v>96.395200000000003</v>
      </c>
      <c r="R86">
        <v>97.449600000000004</v>
      </c>
      <c r="S86">
        <v>97.143259999999998</v>
      </c>
      <c r="T86">
        <v>101.1696</v>
      </c>
      <c r="U86">
        <v>89.575900000000004</v>
      </c>
      <c r="V86">
        <v>111.5729</v>
      </c>
      <c r="W86">
        <v>94.744060000000005</v>
      </c>
      <c r="X86">
        <v>98.81371</v>
      </c>
      <c r="Y86">
        <v>100.0582</v>
      </c>
      <c r="Z86">
        <v>99.273769999999999</v>
      </c>
      <c r="AA86">
        <v>98.616290000000006</v>
      </c>
      <c r="AB86">
        <v>95.304940000000002</v>
      </c>
      <c r="AC86">
        <v>98.469399999999993</v>
      </c>
      <c r="AD86">
        <v>99.963660000000004</v>
      </c>
      <c r="AE86">
        <v>97.998660000000001</v>
      </c>
      <c r="AF86">
        <v>100.4444</v>
      </c>
      <c r="AG86">
        <v>121.1382</v>
      </c>
      <c r="AI86" s="77">
        <f t="shared" si="8"/>
        <v>97.869327187499962</v>
      </c>
      <c r="AJ86" s="55">
        <f t="shared" si="9"/>
        <v>6.1695636652887753</v>
      </c>
      <c r="AK86" s="79">
        <f t="shared" si="4"/>
        <v>104.03889085278874</v>
      </c>
      <c r="AL86" s="79">
        <f t="shared" si="5"/>
        <v>91.699763522211185</v>
      </c>
    </row>
    <row r="87" spans="1:38" hidden="1" x14ac:dyDescent="0.25">
      <c r="A87" t="s">
        <v>531</v>
      </c>
      <c r="B87">
        <v>99.880260000000007</v>
      </c>
      <c r="C87">
        <v>99.059299999999993</v>
      </c>
      <c r="D87">
        <v>97.956370000000007</v>
      </c>
      <c r="E87">
        <v>97.629499999999993</v>
      </c>
      <c r="F87">
        <v>100.6473</v>
      </c>
      <c r="G87">
        <v>96.647229999999993</v>
      </c>
      <c r="H87">
        <v>98.543400000000005</v>
      </c>
      <c r="I87">
        <v>97.553290000000004</v>
      </c>
      <c r="J87">
        <v>93.352699999999999</v>
      </c>
      <c r="K87">
        <v>94.73218</v>
      </c>
      <c r="L87">
        <v>95.916610000000006</v>
      </c>
      <c r="M87">
        <v>94.806359999999998</v>
      </c>
      <c r="N87">
        <v>86.47278</v>
      </c>
      <c r="O87">
        <v>100.9508</v>
      </c>
      <c r="P87">
        <v>88.566339999999997</v>
      </c>
      <c r="Q87">
        <v>96.990369999999999</v>
      </c>
      <c r="R87">
        <v>97.922129999999996</v>
      </c>
      <c r="S87">
        <v>97.897869999999998</v>
      </c>
      <c r="T87">
        <v>101.46210000000001</v>
      </c>
      <c r="U87">
        <v>88.438609999999997</v>
      </c>
      <c r="V87">
        <v>107.1194</v>
      </c>
      <c r="W87">
        <v>94.928020000000004</v>
      </c>
      <c r="X87">
        <v>98.991010000000003</v>
      </c>
      <c r="Y87">
        <v>100.6978</v>
      </c>
      <c r="Z87">
        <v>99.667000000000002</v>
      </c>
      <c r="AA87">
        <v>98.6096</v>
      </c>
      <c r="AB87">
        <v>96.158109999999994</v>
      </c>
      <c r="AC87">
        <v>97.455399999999997</v>
      </c>
      <c r="AD87">
        <v>100.0141</v>
      </c>
      <c r="AE87">
        <v>98.210920000000002</v>
      </c>
      <c r="AF87">
        <v>100.72969999999999</v>
      </c>
      <c r="AG87">
        <v>124.36539999999999</v>
      </c>
      <c r="AI87" s="77">
        <f t="shared" si="8"/>
        <v>98.199123749999984</v>
      </c>
      <c r="AJ87" s="55">
        <f t="shared" si="9"/>
        <v>6.1468588375520863</v>
      </c>
      <c r="AK87" s="79">
        <f t="shared" si="4"/>
        <v>104.34598258755207</v>
      </c>
      <c r="AL87" s="79">
        <f t="shared" si="5"/>
        <v>92.052264912447896</v>
      </c>
    </row>
    <row r="88" spans="1:38" hidden="1" x14ac:dyDescent="0.25">
      <c r="A88" t="s">
        <v>532</v>
      </c>
      <c r="B88">
        <v>101.7449</v>
      </c>
      <c r="C88">
        <v>99.798609999999996</v>
      </c>
      <c r="D88">
        <v>98.004469999999998</v>
      </c>
      <c r="E88">
        <v>99.054209999999998</v>
      </c>
      <c r="F88">
        <v>97.624499999999998</v>
      </c>
      <c r="G88">
        <v>97.640950000000004</v>
      </c>
      <c r="H88">
        <v>97.767009999999999</v>
      </c>
      <c r="I88">
        <v>98.160120000000006</v>
      </c>
      <c r="J88">
        <v>94.590379999999996</v>
      </c>
      <c r="K88">
        <v>95.236810000000006</v>
      </c>
      <c r="L88">
        <v>98.236019999999996</v>
      </c>
      <c r="M88">
        <v>97.060860000000005</v>
      </c>
      <c r="N88">
        <v>86.835790000000003</v>
      </c>
      <c r="O88">
        <v>100.9218</v>
      </c>
      <c r="P88">
        <v>90.501440000000002</v>
      </c>
      <c r="Q88">
        <v>99.135729999999995</v>
      </c>
      <c r="R88">
        <v>98.486840000000001</v>
      </c>
      <c r="S88">
        <v>98.820779999999999</v>
      </c>
      <c r="T88">
        <v>100.8699</v>
      </c>
      <c r="U88">
        <v>89.719930000000005</v>
      </c>
      <c r="V88">
        <v>111.5945</v>
      </c>
      <c r="W88">
        <v>95.866870000000006</v>
      </c>
      <c r="X88">
        <v>100.67440000000001</v>
      </c>
      <c r="Y88">
        <v>101.63760000000001</v>
      </c>
      <c r="Z88">
        <v>101.80370000000001</v>
      </c>
      <c r="AA88">
        <v>98.375479999999996</v>
      </c>
      <c r="AB88">
        <v>96.978980000000007</v>
      </c>
      <c r="AC88">
        <v>98.0548</v>
      </c>
      <c r="AD88">
        <v>100.2787</v>
      </c>
      <c r="AE88">
        <v>98.519019999999998</v>
      </c>
      <c r="AF88">
        <v>100.4748</v>
      </c>
      <c r="AG88">
        <v>122.50830000000001</v>
      </c>
      <c r="AI88" s="77">
        <f t="shared" si="8"/>
        <v>98.968068749999986</v>
      </c>
      <c r="AJ88" s="55">
        <f t="shared" si="9"/>
        <v>5.9027915306312648</v>
      </c>
      <c r="AK88" s="79">
        <f t="shared" si="4"/>
        <v>104.87086028063125</v>
      </c>
      <c r="AL88" s="79">
        <f t="shared" si="5"/>
        <v>93.065277219368724</v>
      </c>
    </row>
    <row r="89" spans="1:38" hidden="1" x14ac:dyDescent="0.25">
      <c r="A89" t="s">
        <v>533</v>
      </c>
      <c r="B89">
        <v>100.5522</v>
      </c>
      <c r="C89">
        <v>100.31059999999999</v>
      </c>
      <c r="D89">
        <v>97.912440000000004</v>
      </c>
      <c r="E89">
        <v>98.167199999999994</v>
      </c>
      <c r="F89">
        <v>100.4374</v>
      </c>
      <c r="G89">
        <v>97.626080000000002</v>
      </c>
      <c r="H89">
        <v>97.800899999999999</v>
      </c>
      <c r="I89">
        <v>97.866439999999997</v>
      </c>
      <c r="J89">
        <v>95.713819999999998</v>
      </c>
      <c r="K89">
        <v>95.85539</v>
      </c>
      <c r="L89">
        <v>95.115970000000004</v>
      </c>
      <c r="M89">
        <v>95.753479999999996</v>
      </c>
      <c r="N89">
        <v>86.852379999999997</v>
      </c>
      <c r="O89">
        <v>101.3732</v>
      </c>
      <c r="P89">
        <v>89.112979999999993</v>
      </c>
      <c r="Q89">
        <v>97.797880000000006</v>
      </c>
      <c r="R89">
        <v>98.768240000000006</v>
      </c>
      <c r="S89">
        <v>98.433319999999995</v>
      </c>
      <c r="T89">
        <v>100.2323</v>
      </c>
      <c r="U89">
        <v>91.722430000000003</v>
      </c>
      <c r="V89">
        <v>104.06570000000001</v>
      </c>
      <c r="W89">
        <v>96.38776</v>
      </c>
      <c r="X89">
        <v>102.504</v>
      </c>
      <c r="Y89">
        <v>101.6618</v>
      </c>
      <c r="Z89">
        <v>99.709299999999999</v>
      </c>
      <c r="AA89">
        <v>99.16386</v>
      </c>
      <c r="AB89">
        <v>97.240679999999998</v>
      </c>
      <c r="AC89">
        <v>98.610100000000003</v>
      </c>
      <c r="AD89">
        <v>101.10720000000001</v>
      </c>
      <c r="AE89">
        <v>99.149929999999998</v>
      </c>
      <c r="AF89">
        <v>100.8053</v>
      </c>
      <c r="AG89">
        <v>125.7754</v>
      </c>
      <c r="AI89" s="77">
        <f t="shared" si="8"/>
        <v>98.86205249999999</v>
      </c>
      <c r="AJ89" s="55">
        <f t="shared" si="9"/>
        <v>5.9841064362447858</v>
      </c>
      <c r="AK89" s="79">
        <f t="shared" si="4"/>
        <v>104.84615893624478</v>
      </c>
      <c r="AL89" s="79">
        <f t="shared" si="5"/>
        <v>92.877946063755203</v>
      </c>
    </row>
    <row r="90" spans="1:38" hidden="1" x14ac:dyDescent="0.25">
      <c r="A90" t="s">
        <v>534</v>
      </c>
      <c r="B90">
        <v>100.41379999999999</v>
      </c>
      <c r="C90">
        <v>100.5397</v>
      </c>
      <c r="D90">
        <v>98.798659999999998</v>
      </c>
      <c r="E90">
        <v>98.939220000000006</v>
      </c>
      <c r="F90">
        <v>99.560829999999996</v>
      </c>
      <c r="G90">
        <v>97.755870000000002</v>
      </c>
      <c r="H90">
        <v>100.2079</v>
      </c>
      <c r="I90">
        <v>98.129769999999994</v>
      </c>
      <c r="J90">
        <v>96.603089999999995</v>
      </c>
      <c r="K90">
        <v>96.478110000000001</v>
      </c>
      <c r="L90">
        <v>96.663759999999996</v>
      </c>
      <c r="M90">
        <v>96.594989999999996</v>
      </c>
      <c r="N90">
        <v>89.900530000000003</v>
      </c>
      <c r="O90">
        <v>101.8819</v>
      </c>
      <c r="P90">
        <v>91.055949999999996</v>
      </c>
      <c r="Q90">
        <v>96.444980000000001</v>
      </c>
      <c r="R90">
        <v>98.777450000000002</v>
      </c>
      <c r="S90">
        <v>98.441829999999996</v>
      </c>
      <c r="T90">
        <v>99.779250000000005</v>
      </c>
      <c r="U90">
        <v>92.202579999999998</v>
      </c>
      <c r="V90">
        <v>105.1182</v>
      </c>
      <c r="W90">
        <v>96.349260000000001</v>
      </c>
      <c r="X90">
        <v>101.2419</v>
      </c>
      <c r="Y90">
        <v>101.7734</v>
      </c>
      <c r="Z90">
        <v>100.541</v>
      </c>
      <c r="AA90">
        <v>99.001300000000001</v>
      </c>
      <c r="AB90">
        <v>97.264279999999999</v>
      </c>
      <c r="AC90">
        <v>98.690110000000004</v>
      </c>
      <c r="AD90">
        <v>101.108</v>
      </c>
      <c r="AE90">
        <v>97.452439999999996</v>
      </c>
      <c r="AF90">
        <v>100.82040000000001</v>
      </c>
      <c r="AG90">
        <v>123.678</v>
      </c>
      <c r="AI90" s="77">
        <f t="shared" si="8"/>
        <v>99.131514374999995</v>
      </c>
      <c r="AJ90" s="55">
        <f t="shared" si="9"/>
        <v>5.3648666326904957</v>
      </c>
      <c r="AK90" s="79">
        <f t="shared" si="4"/>
        <v>104.49638100769049</v>
      </c>
      <c r="AL90" s="79">
        <f t="shared" si="5"/>
        <v>93.766647742309502</v>
      </c>
    </row>
    <row r="91" spans="1:38" hidden="1" x14ac:dyDescent="0.25">
      <c r="A91" t="s">
        <v>535</v>
      </c>
      <c r="B91">
        <v>100.7153</v>
      </c>
      <c r="C91">
        <v>100.81570000000001</v>
      </c>
      <c r="D91">
        <v>99.001419999999996</v>
      </c>
      <c r="E91">
        <v>99.296790000000001</v>
      </c>
      <c r="F91">
        <v>99.674040000000005</v>
      </c>
      <c r="G91">
        <v>97.757180000000005</v>
      </c>
      <c r="H91">
        <v>99.708920000000006</v>
      </c>
      <c r="I91">
        <v>96.801490000000001</v>
      </c>
      <c r="J91">
        <v>96.456469999999996</v>
      </c>
      <c r="K91">
        <v>96.875200000000007</v>
      </c>
      <c r="L91">
        <v>97.791020000000003</v>
      </c>
      <c r="M91">
        <v>96.133780000000002</v>
      </c>
      <c r="N91">
        <v>90.747960000000006</v>
      </c>
      <c r="O91">
        <v>101.2287</v>
      </c>
      <c r="P91">
        <v>92.590170000000001</v>
      </c>
      <c r="Q91">
        <v>96.377589999999998</v>
      </c>
      <c r="R91">
        <v>99.34366</v>
      </c>
      <c r="S91">
        <v>98.357470000000006</v>
      </c>
      <c r="T91">
        <v>98.232939999999999</v>
      </c>
      <c r="U91">
        <v>92.275829999999999</v>
      </c>
      <c r="V91">
        <v>102.04770000000001</v>
      </c>
      <c r="W91">
        <v>96.565969999999993</v>
      </c>
      <c r="X91">
        <v>101.4554</v>
      </c>
      <c r="Y91">
        <v>101.42010000000001</v>
      </c>
      <c r="Z91">
        <v>101.49079999999999</v>
      </c>
      <c r="AA91">
        <v>98.910600000000002</v>
      </c>
      <c r="AB91">
        <v>97.405079999999998</v>
      </c>
      <c r="AC91">
        <v>98.58117</v>
      </c>
      <c r="AD91">
        <v>100.539</v>
      </c>
      <c r="AE91">
        <v>98.163809999999998</v>
      </c>
      <c r="AF91">
        <v>100.9327</v>
      </c>
      <c r="AG91">
        <v>122.0744</v>
      </c>
      <c r="AI91" s="77">
        <f t="shared" si="8"/>
        <v>99.055261250000001</v>
      </c>
      <c r="AJ91" s="55">
        <f t="shared" si="9"/>
        <v>4.9271144831640239</v>
      </c>
      <c r="AK91" s="79">
        <f t="shared" si="4"/>
        <v>103.98237573316402</v>
      </c>
      <c r="AL91" s="79">
        <f t="shared" si="5"/>
        <v>94.128146766835982</v>
      </c>
    </row>
    <row r="92" spans="1:38" hidden="1" x14ac:dyDescent="0.25">
      <c r="A92" t="s">
        <v>536</v>
      </c>
      <c r="B92">
        <v>98.390550000000005</v>
      </c>
      <c r="C92">
        <v>101.04559999999999</v>
      </c>
      <c r="D92">
        <v>98.567599999999999</v>
      </c>
      <c r="E92">
        <v>99.733429999999998</v>
      </c>
      <c r="F92">
        <v>99.185770000000005</v>
      </c>
      <c r="G92">
        <v>97.862570000000005</v>
      </c>
      <c r="H92">
        <v>100.2193</v>
      </c>
      <c r="I92">
        <v>97.524479999999997</v>
      </c>
      <c r="J92">
        <v>97.456109999999995</v>
      </c>
      <c r="K92">
        <v>97.123469999999998</v>
      </c>
      <c r="L92">
        <v>98.12724</v>
      </c>
      <c r="M92">
        <v>96.212159999999997</v>
      </c>
      <c r="N92">
        <v>91.255089999999996</v>
      </c>
      <c r="O92">
        <v>100.30029999999999</v>
      </c>
      <c r="P92">
        <v>95.137990000000002</v>
      </c>
      <c r="Q92">
        <v>101.0887</v>
      </c>
      <c r="R92">
        <v>99.281459999999996</v>
      </c>
      <c r="S92">
        <v>98.882249999999999</v>
      </c>
      <c r="T92">
        <v>99.036839999999998</v>
      </c>
      <c r="U92">
        <v>92.880330000000001</v>
      </c>
      <c r="V92">
        <v>100.89230000000001</v>
      </c>
      <c r="W92">
        <v>96.816400000000002</v>
      </c>
      <c r="X92">
        <v>99.909580000000005</v>
      </c>
      <c r="Y92">
        <v>100.14579999999999</v>
      </c>
      <c r="Z92">
        <v>100.1664</v>
      </c>
      <c r="AA92">
        <v>99.401619999999994</v>
      </c>
      <c r="AB92">
        <v>97.309460000000001</v>
      </c>
      <c r="AC92">
        <v>99.194140000000004</v>
      </c>
      <c r="AD92">
        <v>99.444699999999997</v>
      </c>
      <c r="AE92">
        <v>98.208510000000004</v>
      </c>
      <c r="AF92">
        <v>101.2645</v>
      </c>
      <c r="AG92">
        <v>124.87009999999999</v>
      </c>
      <c r="AI92" s="77">
        <f t="shared" si="8"/>
        <v>99.279210937499982</v>
      </c>
      <c r="AJ92" s="55">
        <f t="shared" si="9"/>
        <v>5.0954474381760368</v>
      </c>
      <c r="AK92" s="79">
        <f t="shared" si="4"/>
        <v>104.37465837567602</v>
      </c>
      <c r="AL92" s="79">
        <f t="shared" si="5"/>
        <v>94.183763499323945</v>
      </c>
    </row>
    <row r="93" spans="1:38" hidden="1" x14ac:dyDescent="0.25">
      <c r="A93" t="s">
        <v>537</v>
      </c>
      <c r="B93">
        <v>100.4491</v>
      </c>
      <c r="C93">
        <v>101.0308</v>
      </c>
      <c r="D93">
        <v>99.429410000000004</v>
      </c>
      <c r="E93">
        <v>99.499889999999994</v>
      </c>
      <c r="F93">
        <v>98.906829999999999</v>
      </c>
      <c r="G93">
        <v>98.475859999999997</v>
      </c>
      <c r="H93">
        <v>100.02589999999999</v>
      </c>
      <c r="I93">
        <v>97.461920000000006</v>
      </c>
      <c r="J93">
        <v>98.191689999999994</v>
      </c>
      <c r="K93">
        <v>97.789400000000001</v>
      </c>
      <c r="L93">
        <v>99.037139999999994</v>
      </c>
      <c r="M93">
        <v>98.579089999999994</v>
      </c>
      <c r="N93">
        <v>93.612089999999995</v>
      </c>
      <c r="O93">
        <v>102.26090000000001</v>
      </c>
      <c r="P93">
        <v>94.7196</v>
      </c>
      <c r="Q93">
        <v>99.62218</v>
      </c>
      <c r="R93">
        <v>99.605900000000005</v>
      </c>
      <c r="S93">
        <v>99.419589999999999</v>
      </c>
      <c r="T93">
        <v>98.294229999999999</v>
      </c>
      <c r="U93">
        <v>94.119579999999999</v>
      </c>
      <c r="V93">
        <v>101.428</v>
      </c>
      <c r="W93">
        <v>97.204620000000006</v>
      </c>
      <c r="X93">
        <v>99.858530000000002</v>
      </c>
      <c r="Y93">
        <v>101.3279</v>
      </c>
      <c r="Z93">
        <v>101.48869999999999</v>
      </c>
      <c r="AA93">
        <v>98.923770000000005</v>
      </c>
      <c r="AB93">
        <v>97.91283</v>
      </c>
      <c r="AC93">
        <v>99.340119999999999</v>
      </c>
      <c r="AD93">
        <v>99.78586</v>
      </c>
      <c r="AE93">
        <v>98.386020000000002</v>
      </c>
      <c r="AF93">
        <v>100.3635</v>
      </c>
      <c r="AG93">
        <v>120.5855</v>
      </c>
      <c r="AI93" s="77">
        <f t="shared" si="8"/>
        <v>99.598014062499999</v>
      </c>
      <c r="AJ93" s="55">
        <f t="shared" si="9"/>
        <v>4.2426574557256114</v>
      </c>
      <c r="AK93" s="79">
        <f t="shared" ref="AK93:AK111" si="10">AI93+AJ93</f>
        <v>103.84067151822561</v>
      </c>
      <c r="AL93" s="79">
        <f t="shared" ref="AL93:AL111" si="11">AI93-AJ93</f>
        <v>95.355356606774393</v>
      </c>
    </row>
    <row r="94" spans="1:38" hidden="1" x14ac:dyDescent="0.25">
      <c r="A94" t="s">
        <v>538</v>
      </c>
      <c r="B94">
        <v>100.6255</v>
      </c>
      <c r="C94">
        <v>100.74039999999999</v>
      </c>
      <c r="D94">
        <v>99.327340000000007</v>
      </c>
      <c r="E94">
        <v>100.1174</v>
      </c>
      <c r="F94">
        <v>99.516390000000001</v>
      </c>
      <c r="G94">
        <v>98.663390000000007</v>
      </c>
      <c r="H94">
        <v>99.192620000000005</v>
      </c>
      <c r="I94">
        <v>97.241259999999997</v>
      </c>
      <c r="J94">
        <v>98.673580000000001</v>
      </c>
      <c r="K94">
        <v>98.650220000000004</v>
      </c>
      <c r="L94">
        <v>98.770229999999998</v>
      </c>
      <c r="M94">
        <v>97.608509999999995</v>
      </c>
      <c r="N94">
        <v>93.836669999999998</v>
      </c>
      <c r="O94">
        <v>102.6083</v>
      </c>
      <c r="P94">
        <v>95.278139999999993</v>
      </c>
      <c r="Q94">
        <v>101.6728</v>
      </c>
      <c r="R94">
        <v>99.796390000000002</v>
      </c>
      <c r="S94">
        <v>99.88297</v>
      </c>
      <c r="T94">
        <v>101.4049</v>
      </c>
      <c r="U94">
        <v>95.154269999999997</v>
      </c>
      <c r="V94">
        <v>101.1006</v>
      </c>
      <c r="W94">
        <v>97.93056</v>
      </c>
      <c r="X94">
        <v>99.613900000000001</v>
      </c>
      <c r="Y94">
        <v>101.0599</v>
      </c>
      <c r="Z94">
        <v>101.1935</v>
      </c>
      <c r="AA94">
        <v>98.984489999999994</v>
      </c>
      <c r="AB94">
        <v>97.915689999999998</v>
      </c>
      <c r="AC94">
        <v>99.575739999999996</v>
      </c>
      <c r="AD94">
        <v>99.127840000000006</v>
      </c>
      <c r="AE94">
        <v>99.315799999999996</v>
      </c>
      <c r="AF94">
        <v>100.1408</v>
      </c>
      <c r="AG94">
        <v>116.2843</v>
      </c>
      <c r="AI94" s="77">
        <f t="shared" si="8"/>
        <v>99.718887499999994</v>
      </c>
      <c r="AJ94" s="55">
        <f t="shared" si="9"/>
        <v>3.5157690659015137</v>
      </c>
      <c r="AK94" s="79">
        <f t="shared" si="10"/>
        <v>103.2346565659015</v>
      </c>
      <c r="AL94" s="79">
        <f t="shared" si="11"/>
        <v>96.203118434098485</v>
      </c>
    </row>
    <row r="95" spans="1:38" hidden="1" x14ac:dyDescent="0.25">
      <c r="A95" t="s">
        <v>539</v>
      </c>
      <c r="B95">
        <v>100.6399</v>
      </c>
      <c r="C95">
        <v>100.8629</v>
      </c>
      <c r="D95">
        <v>99.478669999999994</v>
      </c>
      <c r="E95">
        <v>100.7042</v>
      </c>
      <c r="F95">
        <v>99.681899999999999</v>
      </c>
      <c r="G95">
        <v>98.728319999999997</v>
      </c>
      <c r="H95">
        <v>99.553759999999997</v>
      </c>
      <c r="I95">
        <v>98.430260000000004</v>
      </c>
      <c r="J95">
        <v>99.119479999999996</v>
      </c>
      <c r="K95">
        <v>98.811390000000003</v>
      </c>
      <c r="L95">
        <v>99.323999999999998</v>
      </c>
      <c r="M95">
        <v>97.551540000000003</v>
      </c>
      <c r="N95">
        <v>95.028580000000005</v>
      </c>
      <c r="O95">
        <v>102.9645</v>
      </c>
      <c r="P95">
        <v>96.9148</v>
      </c>
      <c r="Q95">
        <v>99.96369</v>
      </c>
      <c r="R95">
        <v>99.713560000000001</v>
      </c>
      <c r="S95">
        <v>98.535470000000004</v>
      </c>
      <c r="T95">
        <v>101.2367</v>
      </c>
      <c r="U95">
        <v>94.743120000000005</v>
      </c>
      <c r="V95">
        <v>100.09569999999999</v>
      </c>
      <c r="W95">
        <v>98.371939999999995</v>
      </c>
      <c r="X95">
        <v>101.785</v>
      </c>
      <c r="Y95">
        <v>101.4539</v>
      </c>
      <c r="Z95">
        <v>100.6023</v>
      </c>
      <c r="AA95">
        <v>99.350099999999998</v>
      </c>
      <c r="AB95">
        <v>98.362780000000001</v>
      </c>
      <c r="AC95">
        <v>99.574380000000005</v>
      </c>
      <c r="AD95">
        <v>99.273859999999999</v>
      </c>
      <c r="AE95">
        <v>98.744609999999994</v>
      </c>
      <c r="AF95">
        <v>99.772030000000001</v>
      </c>
      <c r="AG95">
        <v>116.21380000000001</v>
      </c>
      <c r="AI95" s="77">
        <f t="shared" si="8"/>
        <v>99.862098124999989</v>
      </c>
      <c r="AJ95" s="55">
        <f t="shared" si="9"/>
        <v>3.3791553877360001</v>
      </c>
      <c r="AK95" s="79">
        <f t="shared" si="10"/>
        <v>103.24125351273599</v>
      </c>
      <c r="AL95" s="79">
        <f t="shared" si="11"/>
        <v>96.482942737263983</v>
      </c>
    </row>
    <row r="96" spans="1:38" hidden="1" x14ac:dyDescent="0.25">
      <c r="A96" t="s">
        <v>540</v>
      </c>
      <c r="B96">
        <v>100.55329999999999</v>
      </c>
      <c r="C96">
        <v>100.7201</v>
      </c>
      <c r="D96">
        <v>100.3663</v>
      </c>
      <c r="E96">
        <v>99.52637</v>
      </c>
      <c r="F96">
        <v>99.561989999999994</v>
      </c>
      <c r="G96">
        <v>99.488879999999995</v>
      </c>
      <c r="H96">
        <v>99.245059999999995</v>
      </c>
      <c r="I96">
        <v>96.574879999999993</v>
      </c>
      <c r="J96">
        <v>98.905060000000006</v>
      </c>
      <c r="K96">
        <v>99.047309999999996</v>
      </c>
      <c r="L96">
        <v>99.447360000000003</v>
      </c>
      <c r="M96">
        <v>98.756290000000007</v>
      </c>
      <c r="N96">
        <v>94.420900000000003</v>
      </c>
      <c r="O96">
        <v>102.9149</v>
      </c>
      <c r="P96">
        <v>97.244619999999998</v>
      </c>
      <c r="Q96">
        <v>97.742599999999996</v>
      </c>
      <c r="R96">
        <v>99.858919999999998</v>
      </c>
      <c r="S96">
        <v>99.138170000000002</v>
      </c>
      <c r="T96">
        <v>100.85429999999999</v>
      </c>
      <c r="U96">
        <v>96.548810000000003</v>
      </c>
      <c r="V96">
        <v>101.36490000000001</v>
      </c>
      <c r="W96">
        <v>98.191119999999998</v>
      </c>
      <c r="X96">
        <v>98.778959999999998</v>
      </c>
      <c r="Y96">
        <v>101.5292</v>
      </c>
      <c r="Z96">
        <v>100.3331</v>
      </c>
      <c r="AA96">
        <v>99.643720000000002</v>
      </c>
      <c r="AB96">
        <v>98.31568</v>
      </c>
      <c r="AC96">
        <v>99.756810000000002</v>
      </c>
      <c r="AD96">
        <v>99.519450000000006</v>
      </c>
      <c r="AE96">
        <v>98.537189999999995</v>
      </c>
      <c r="AF96">
        <v>99.724760000000003</v>
      </c>
      <c r="AG96">
        <v>118.3458</v>
      </c>
      <c r="AI96" s="77">
        <f t="shared" si="8"/>
        <v>99.84240031249999</v>
      </c>
      <c r="AJ96" s="55">
        <f t="shared" si="9"/>
        <v>3.6824287014469848</v>
      </c>
      <c r="AK96" s="79">
        <f t="shared" si="10"/>
        <v>103.52482901394697</v>
      </c>
      <c r="AL96" s="79">
        <f t="shared" si="11"/>
        <v>96.15997161105301</v>
      </c>
    </row>
    <row r="97" spans="1:38" hidden="1" x14ac:dyDescent="0.25">
      <c r="A97" t="s">
        <v>541</v>
      </c>
      <c r="B97">
        <v>99.7774</v>
      </c>
      <c r="C97">
        <v>100.148</v>
      </c>
      <c r="D97">
        <v>99.521479999999997</v>
      </c>
      <c r="E97">
        <v>100.0685</v>
      </c>
      <c r="F97">
        <v>99.992159999999998</v>
      </c>
      <c r="G97">
        <v>100.47880000000001</v>
      </c>
      <c r="H97">
        <v>99.120800000000003</v>
      </c>
      <c r="I97">
        <v>98.810919999999996</v>
      </c>
      <c r="J97">
        <v>100.1238</v>
      </c>
      <c r="K97">
        <v>99.399889999999999</v>
      </c>
      <c r="L97">
        <v>100.5728</v>
      </c>
      <c r="M97">
        <v>99.298649999999995</v>
      </c>
      <c r="N97">
        <v>96.899590000000003</v>
      </c>
      <c r="O97">
        <v>99.041560000000004</v>
      </c>
      <c r="P97">
        <v>99.934910000000002</v>
      </c>
      <c r="Q97">
        <v>97.870500000000007</v>
      </c>
      <c r="R97">
        <v>99.616069999999993</v>
      </c>
      <c r="S97">
        <v>99.499020000000002</v>
      </c>
      <c r="T97">
        <v>99.571299999999994</v>
      </c>
      <c r="U97">
        <v>97.172039999999996</v>
      </c>
      <c r="V97">
        <v>99.549000000000007</v>
      </c>
      <c r="W97">
        <v>99.069199999999995</v>
      </c>
      <c r="X97">
        <v>99.941509999999994</v>
      </c>
      <c r="Y97">
        <v>99.702879999999993</v>
      </c>
      <c r="Z97">
        <v>100.17</v>
      </c>
      <c r="AA97">
        <v>100.0792</v>
      </c>
      <c r="AB97">
        <v>99.590770000000006</v>
      </c>
      <c r="AC97">
        <v>99.217240000000004</v>
      </c>
      <c r="AD97">
        <v>99.4101</v>
      </c>
      <c r="AE97">
        <v>99.582350000000005</v>
      </c>
      <c r="AF97">
        <v>100.2865</v>
      </c>
      <c r="AG97">
        <v>98.137200000000007</v>
      </c>
      <c r="AI97" s="77">
        <f t="shared" si="8"/>
        <v>99.426691875000003</v>
      </c>
      <c r="AJ97" s="55">
        <f t="shared" si="9"/>
        <v>0.84963244650789072</v>
      </c>
      <c r="AK97" s="79">
        <f t="shared" si="10"/>
        <v>100.2763243215079</v>
      </c>
      <c r="AL97" s="79">
        <f t="shared" si="11"/>
        <v>98.577059428492106</v>
      </c>
    </row>
    <row r="98" spans="1:38" hidden="1" x14ac:dyDescent="0.25">
      <c r="A98" t="s">
        <v>542</v>
      </c>
      <c r="B98">
        <v>99.75018</v>
      </c>
      <c r="C98">
        <v>100.1653</v>
      </c>
      <c r="D98">
        <v>100.527</v>
      </c>
      <c r="E98">
        <v>100.7525</v>
      </c>
      <c r="F98">
        <v>100.2854</v>
      </c>
      <c r="G98">
        <v>99.792439999999999</v>
      </c>
      <c r="H98">
        <v>99.565370000000001</v>
      </c>
      <c r="I98">
        <v>99.718990000000005</v>
      </c>
      <c r="J98">
        <v>100.1738</v>
      </c>
      <c r="K98">
        <v>99.654030000000006</v>
      </c>
      <c r="L98">
        <v>99.482399999999998</v>
      </c>
      <c r="M98">
        <v>99.767809999999997</v>
      </c>
      <c r="N98">
        <v>98.027680000000004</v>
      </c>
      <c r="O98">
        <v>100.0355</v>
      </c>
      <c r="P98">
        <v>98.628720000000001</v>
      </c>
      <c r="Q98">
        <v>100.1147</v>
      </c>
      <c r="R98">
        <v>100.0424</v>
      </c>
      <c r="S98">
        <v>99.823930000000004</v>
      </c>
      <c r="T98">
        <v>99.579899999999995</v>
      </c>
      <c r="U98">
        <v>99.754760000000005</v>
      </c>
      <c r="V98">
        <v>97.695710000000005</v>
      </c>
      <c r="W98">
        <v>99.831090000000003</v>
      </c>
      <c r="X98">
        <v>100.1481</v>
      </c>
      <c r="Y98">
        <v>99.884339999999995</v>
      </c>
      <c r="Z98">
        <v>99.984189999999998</v>
      </c>
      <c r="AA98">
        <v>99.855279999999993</v>
      </c>
      <c r="AB98">
        <v>100.0891</v>
      </c>
      <c r="AC98">
        <v>100.11109999999999</v>
      </c>
      <c r="AD98">
        <v>99.460470000000001</v>
      </c>
      <c r="AE98">
        <v>99.930880000000002</v>
      </c>
      <c r="AF98">
        <v>100.03749999999999</v>
      </c>
      <c r="AG98">
        <v>100.49760000000001</v>
      </c>
      <c r="AI98" s="77">
        <f t="shared" si="8"/>
        <v>99.786505312500026</v>
      </c>
      <c r="AJ98" s="55">
        <f t="shared" si="9"/>
        <v>0.62132761336101971</v>
      </c>
      <c r="AK98" s="79">
        <f t="shared" si="10"/>
        <v>100.40783292586104</v>
      </c>
      <c r="AL98" s="79">
        <f t="shared" si="11"/>
        <v>99.165177699139008</v>
      </c>
    </row>
    <row r="99" spans="1:38" hidden="1" x14ac:dyDescent="0.25">
      <c r="A99" t="s">
        <v>543</v>
      </c>
      <c r="B99">
        <v>100.24160000000001</v>
      </c>
      <c r="C99">
        <v>99.694109999999995</v>
      </c>
      <c r="D99">
        <v>99.938019999999995</v>
      </c>
      <c r="E99">
        <v>99.788780000000003</v>
      </c>
      <c r="F99">
        <v>99.775090000000006</v>
      </c>
      <c r="G99">
        <v>99.855630000000005</v>
      </c>
      <c r="H99">
        <v>100.6754</v>
      </c>
      <c r="I99">
        <v>100.0577</v>
      </c>
      <c r="J99">
        <v>99.00967</v>
      </c>
      <c r="K99">
        <v>100.1671</v>
      </c>
      <c r="L99">
        <v>99.308179999999993</v>
      </c>
      <c r="M99">
        <v>100.2735</v>
      </c>
      <c r="N99">
        <v>101.4602</v>
      </c>
      <c r="O99">
        <v>99.939610000000002</v>
      </c>
      <c r="P99">
        <v>100.2424</v>
      </c>
      <c r="Q99">
        <v>101.54170000000001</v>
      </c>
      <c r="R99">
        <v>100.1062</v>
      </c>
      <c r="S99">
        <v>100.2851</v>
      </c>
      <c r="T99">
        <v>100.0184</v>
      </c>
      <c r="U99">
        <v>100.80370000000001</v>
      </c>
      <c r="V99">
        <v>101.8764</v>
      </c>
      <c r="W99">
        <v>100.31829999999999</v>
      </c>
      <c r="X99">
        <v>99.72542</v>
      </c>
      <c r="Y99">
        <v>100.02419999999999</v>
      </c>
      <c r="Z99">
        <v>99.549400000000006</v>
      </c>
      <c r="AA99">
        <v>100.1818</v>
      </c>
      <c r="AB99">
        <v>99.90061</v>
      </c>
      <c r="AC99">
        <v>100.122</v>
      </c>
      <c r="AD99">
        <v>100.2216</v>
      </c>
      <c r="AE99">
        <v>99.900899999999993</v>
      </c>
      <c r="AF99">
        <v>99.814830000000001</v>
      </c>
      <c r="AG99">
        <v>100.34010000000001</v>
      </c>
      <c r="AI99" s="77">
        <f t="shared" si="8"/>
        <v>100.16117656249997</v>
      </c>
      <c r="AJ99" s="55">
        <f t="shared" si="9"/>
        <v>0.58470843132287731</v>
      </c>
      <c r="AK99" s="79">
        <f t="shared" si="10"/>
        <v>100.74588499382286</v>
      </c>
      <c r="AL99" s="79">
        <f t="shared" si="11"/>
        <v>99.576468131177094</v>
      </c>
    </row>
    <row r="100" spans="1:38" hidden="1" x14ac:dyDescent="0.25">
      <c r="A100" t="s">
        <v>544</v>
      </c>
      <c r="B100">
        <v>100.2308</v>
      </c>
      <c r="C100">
        <v>99.992509999999996</v>
      </c>
      <c r="D100">
        <v>100.01349999999999</v>
      </c>
      <c r="E100">
        <v>99.390180000000001</v>
      </c>
      <c r="F100">
        <v>99.947400000000002</v>
      </c>
      <c r="G100">
        <v>99.873090000000005</v>
      </c>
      <c r="H100">
        <v>100.6384</v>
      </c>
      <c r="I100">
        <v>101.41240000000001</v>
      </c>
      <c r="J100">
        <v>100.6927</v>
      </c>
      <c r="K100">
        <v>100.779</v>
      </c>
      <c r="L100">
        <v>100.6366</v>
      </c>
      <c r="M100">
        <v>100.6601</v>
      </c>
      <c r="N100">
        <v>103.6126</v>
      </c>
      <c r="O100">
        <v>100.9833</v>
      </c>
      <c r="P100">
        <v>101.194</v>
      </c>
      <c r="Q100">
        <v>100.4731</v>
      </c>
      <c r="R100">
        <v>100.2354</v>
      </c>
      <c r="S100">
        <v>100.39190000000001</v>
      </c>
      <c r="T100">
        <v>100.8304</v>
      </c>
      <c r="U100">
        <v>102.2696</v>
      </c>
      <c r="V100">
        <v>100.879</v>
      </c>
      <c r="W100">
        <v>100.7814</v>
      </c>
      <c r="X100">
        <v>100.1849</v>
      </c>
      <c r="Y100">
        <v>100.3886</v>
      </c>
      <c r="Z100">
        <v>100.29640000000001</v>
      </c>
      <c r="AA100">
        <v>99.883690000000001</v>
      </c>
      <c r="AB100">
        <v>100.4195</v>
      </c>
      <c r="AC100">
        <v>100.5497</v>
      </c>
      <c r="AD100">
        <v>100.9079</v>
      </c>
      <c r="AE100">
        <v>100.5859</v>
      </c>
      <c r="AF100">
        <v>99.861140000000006</v>
      </c>
      <c r="AG100">
        <v>101.02500000000001</v>
      </c>
      <c r="AI100" s="77">
        <f t="shared" si="8"/>
        <v>100.62562843750003</v>
      </c>
      <c r="AJ100" s="55">
        <f t="shared" si="9"/>
        <v>0.75728737297223125</v>
      </c>
      <c r="AK100" s="79">
        <f t="shared" si="10"/>
        <v>101.38291581047226</v>
      </c>
      <c r="AL100" s="79">
        <f t="shared" si="11"/>
        <v>99.868341064527797</v>
      </c>
    </row>
    <row r="101" spans="1:38" hidden="1" x14ac:dyDescent="0.25">
      <c r="A101" t="s">
        <v>545</v>
      </c>
      <c r="B101">
        <v>102.25920000000001</v>
      </c>
      <c r="C101">
        <v>100.63760000000001</v>
      </c>
      <c r="D101">
        <v>100.965</v>
      </c>
      <c r="E101">
        <v>101.0052</v>
      </c>
      <c r="F101">
        <v>99.269869999999997</v>
      </c>
      <c r="G101">
        <v>99.584050000000005</v>
      </c>
      <c r="H101">
        <v>99.60933</v>
      </c>
      <c r="I101">
        <v>101.4307</v>
      </c>
      <c r="J101">
        <v>99.926590000000004</v>
      </c>
      <c r="K101">
        <v>100.93940000000001</v>
      </c>
      <c r="L101">
        <v>101.2559</v>
      </c>
      <c r="M101">
        <v>100.7045</v>
      </c>
      <c r="N101">
        <v>103.244</v>
      </c>
      <c r="O101">
        <v>104.4105</v>
      </c>
      <c r="P101">
        <v>101.0428</v>
      </c>
      <c r="Q101">
        <v>102.3873</v>
      </c>
      <c r="R101">
        <v>100.0013</v>
      </c>
      <c r="S101">
        <v>100.8891</v>
      </c>
      <c r="T101">
        <v>100.8874</v>
      </c>
      <c r="U101">
        <v>105.345</v>
      </c>
      <c r="V101">
        <v>99.690870000000004</v>
      </c>
      <c r="W101">
        <v>100.5187</v>
      </c>
      <c r="X101">
        <v>100.55880000000001</v>
      </c>
      <c r="Y101">
        <v>100.4482</v>
      </c>
      <c r="Z101">
        <v>101.56480000000001</v>
      </c>
      <c r="AA101">
        <v>100.444</v>
      </c>
      <c r="AB101">
        <v>100.0197</v>
      </c>
      <c r="AC101">
        <v>100.52370000000001</v>
      </c>
      <c r="AD101">
        <v>101.52249999999999</v>
      </c>
      <c r="AE101">
        <v>100.3734</v>
      </c>
      <c r="AF101">
        <v>99.821010000000001</v>
      </c>
      <c r="AG101">
        <v>100.8982</v>
      </c>
      <c r="AI101" s="77">
        <f t="shared" si="8"/>
        <v>101.005581875</v>
      </c>
      <c r="AJ101" s="55">
        <f t="shared" si="9"/>
        <v>1.3105948586053329</v>
      </c>
      <c r="AK101" s="79">
        <f t="shared" si="10"/>
        <v>102.31617673360533</v>
      </c>
      <c r="AL101" s="79">
        <f t="shared" si="11"/>
        <v>99.694987016394677</v>
      </c>
    </row>
    <row r="102" spans="1:38" hidden="1" x14ac:dyDescent="0.25">
      <c r="A102" t="s">
        <v>546</v>
      </c>
      <c r="B102">
        <v>102.03489999999999</v>
      </c>
      <c r="C102">
        <v>99.780820000000006</v>
      </c>
      <c r="D102">
        <v>100.34520000000001</v>
      </c>
      <c r="E102">
        <v>101.36799999999999</v>
      </c>
      <c r="F102">
        <v>99.394289999999998</v>
      </c>
      <c r="G102">
        <v>99.42201</v>
      </c>
      <c r="H102">
        <v>102.74639999999999</v>
      </c>
      <c r="I102">
        <v>101.77249999999999</v>
      </c>
      <c r="J102">
        <v>100.4161</v>
      </c>
      <c r="K102">
        <v>101.49720000000001</v>
      </c>
      <c r="L102">
        <v>104.967</v>
      </c>
      <c r="M102">
        <v>100.6168</v>
      </c>
      <c r="N102">
        <v>104.5937</v>
      </c>
      <c r="O102">
        <v>104.13039999999999</v>
      </c>
      <c r="P102">
        <v>104.045</v>
      </c>
      <c r="Q102">
        <v>99.228809999999996</v>
      </c>
      <c r="R102">
        <v>100.304</v>
      </c>
      <c r="S102">
        <v>100.49209999999999</v>
      </c>
      <c r="T102">
        <v>100.62009999999999</v>
      </c>
      <c r="U102">
        <v>104.3561</v>
      </c>
      <c r="V102">
        <v>100.4068</v>
      </c>
      <c r="W102">
        <v>100.7544</v>
      </c>
      <c r="X102">
        <v>101.57769999999999</v>
      </c>
      <c r="Y102">
        <v>100.93089999999999</v>
      </c>
      <c r="Z102">
        <v>102.42749999999999</v>
      </c>
      <c r="AA102">
        <v>101.07769999999999</v>
      </c>
      <c r="AB102">
        <v>100.52160000000001</v>
      </c>
      <c r="AC102">
        <v>99.769570000000002</v>
      </c>
      <c r="AD102">
        <v>101.7062</v>
      </c>
      <c r="AE102">
        <v>100.628</v>
      </c>
      <c r="AF102">
        <v>99.617519999999999</v>
      </c>
      <c r="AG102">
        <v>101.85599999999999</v>
      </c>
      <c r="AI102" s="77">
        <f t="shared" si="8"/>
        <v>101.35641625</v>
      </c>
      <c r="AJ102" s="55">
        <f t="shared" si="9"/>
        <v>1.5745577330788587</v>
      </c>
      <c r="AK102" s="79">
        <f t="shared" si="10"/>
        <v>102.93097398307886</v>
      </c>
      <c r="AL102" s="79">
        <f t="shared" si="11"/>
        <v>99.781858516921133</v>
      </c>
    </row>
    <row r="103" spans="1:38" hidden="1" x14ac:dyDescent="0.25">
      <c r="A103" t="s">
        <v>547</v>
      </c>
      <c r="B103">
        <v>102.84310000000001</v>
      </c>
      <c r="C103">
        <v>100.417</v>
      </c>
      <c r="D103">
        <v>101.69159999999999</v>
      </c>
      <c r="E103">
        <v>101.931</v>
      </c>
      <c r="F103">
        <v>99.096140000000005</v>
      </c>
      <c r="G103">
        <v>99.070319999999995</v>
      </c>
      <c r="H103">
        <v>104.2556</v>
      </c>
      <c r="I103">
        <v>102.58110000000001</v>
      </c>
      <c r="J103">
        <v>101.7278</v>
      </c>
      <c r="K103">
        <v>102.12560000000001</v>
      </c>
      <c r="L103">
        <v>105.5808</v>
      </c>
      <c r="M103">
        <v>101.0391</v>
      </c>
      <c r="N103">
        <v>106.0548</v>
      </c>
      <c r="O103">
        <v>105.5647</v>
      </c>
      <c r="P103">
        <v>103.54600000000001</v>
      </c>
      <c r="Q103">
        <v>100.71259999999999</v>
      </c>
      <c r="R103">
        <v>100.6962</v>
      </c>
      <c r="S103">
        <v>100.4586</v>
      </c>
      <c r="T103">
        <v>101.4898</v>
      </c>
      <c r="U103">
        <v>106.6091</v>
      </c>
      <c r="V103">
        <v>100.3597</v>
      </c>
      <c r="W103">
        <v>101.6523</v>
      </c>
      <c r="X103">
        <v>101.77</v>
      </c>
      <c r="Y103">
        <v>100.72190000000001</v>
      </c>
      <c r="Z103">
        <v>103.8481</v>
      </c>
      <c r="AA103">
        <v>100.4965</v>
      </c>
      <c r="AB103">
        <v>99.870999999999995</v>
      </c>
      <c r="AC103">
        <v>100.5331</v>
      </c>
      <c r="AD103">
        <v>101.4472</v>
      </c>
      <c r="AE103">
        <v>101.2735</v>
      </c>
      <c r="AF103">
        <v>99.678669999999997</v>
      </c>
      <c r="AG103">
        <v>105.2255</v>
      </c>
      <c r="AI103" s="77">
        <f t="shared" si="8"/>
        <v>102.01151343750001</v>
      </c>
      <c r="AJ103" s="55">
        <f t="shared" si="9"/>
        <v>2.0298442997949522</v>
      </c>
      <c r="AK103" s="79">
        <f t="shared" si="10"/>
        <v>104.04135773729496</v>
      </c>
      <c r="AL103" s="79">
        <f t="shared" si="11"/>
        <v>99.981669137705069</v>
      </c>
    </row>
    <row r="104" spans="1:38" hidden="1" x14ac:dyDescent="0.25">
      <c r="A104" t="s">
        <v>548</v>
      </c>
      <c r="B104">
        <v>102.80710000000001</v>
      </c>
      <c r="C104">
        <v>100.46429999999999</v>
      </c>
      <c r="D104">
        <v>102.78619999999999</v>
      </c>
      <c r="E104">
        <v>103.28700000000001</v>
      </c>
      <c r="F104">
        <v>99.254339999999999</v>
      </c>
      <c r="G104">
        <v>98.169719999999998</v>
      </c>
      <c r="H104">
        <v>103.3271</v>
      </c>
      <c r="I104">
        <v>100.733</v>
      </c>
      <c r="J104">
        <v>100.7101</v>
      </c>
      <c r="K104">
        <v>101.8866</v>
      </c>
      <c r="L104">
        <v>106.7268</v>
      </c>
      <c r="M104">
        <v>101.8222</v>
      </c>
      <c r="N104">
        <v>107.63249999999999</v>
      </c>
      <c r="O104">
        <v>107.1968</v>
      </c>
      <c r="P104">
        <v>103.1691</v>
      </c>
      <c r="Q104">
        <v>103.6037</v>
      </c>
      <c r="R104">
        <v>100.72920000000001</v>
      </c>
      <c r="S104">
        <v>100.5044</v>
      </c>
      <c r="T104">
        <v>101.5791</v>
      </c>
      <c r="U104">
        <v>107.62869999999999</v>
      </c>
      <c r="V104">
        <v>98.940790000000007</v>
      </c>
      <c r="W104">
        <v>102.50020000000001</v>
      </c>
      <c r="X104">
        <v>101.7681</v>
      </c>
      <c r="Y104">
        <v>100.4293</v>
      </c>
      <c r="Z104">
        <v>104.8995</v>
      </c>
      <c r="AA104">
        <v>100.5565</v>
      </c>
      <c r="AB104">
        <v>100.2599</v>
      </c>
      <c r="AC104">
        <v>99.040019999999998</v>
      </c>
      <c r="AD104">
        <v>102.0454</v>
      </c>
      <c r="AE104">
        <v>103.0308</v>
      </c>
      <c r="AF104">
        <v>99.707120000000003</v>
      </c>
      <c r="AG104">
        <v>96.310969999999998</v>
      </c>
      <c r="AI104" s="77">
        <f t="shared" si="8"/>
        <v>101.98458000000001</v>
      </c>
      <c r="AJ104" s="55">
        <f t="shared" si="9"/>
        <v>2.6597839883449641</v>
      </c>
      <c r="AK104" s="79">
        <f t="shared" si="10"/>
        <v>104.64436398834498</v>
      </c>
      <c r="AL104" s="79">
        <f t="shared" si="11"/>
        <v>99.324796011655039</v>
      </c>
    </row>
    <row r="105" spans="1:38" hidden="1" x14ac:dyDescent="0.25">
      <c r="A105" t="s">
        <v>549</v>
      </c>
      <c r="B105">
        <v>102.87820000000001</v>
      </c>
      <c r="C105">
        <v>100.8073</v>
      </c>
      <c r="D105">
        <v>100.9799</v>
      </c>
      <c r="E105">
        <v>103.52160000000001</v>
      </c>
      <c r="F105">
        <v>99.435559999999995</v>
      </c>
      <c r="G105">
        <v>96.34881</v>
      </c>
      <c r="H105">
        <v>103.6593</v>
      </c>
      <c r="I105">
        <v>103.6275</v>
      </c>
      <c r="J105">
        <v>100.9205</v>
      </c>
      <c r="K105">
        <v>101.91289999999999</v>
      </c>
      <c r="L105">
        <v>107.3092</v>
      </c>
      <c r="M105">
        <v>102.6932</v>
      </c>
      <c r="N105">
        <v>107.4838</v>
      </c>
      <c r="O105">
        <v>106.5783</v>
      </c>
      <c r="P105">
        <v>105.34650000000001</v>
      </c>
      <c r="Q105">
        <v>105.68</v>
      </c>
      <c r="R105">
        <v>100.9529</v>
      </c>
      <c r="S105">
        <v>98.854550000000003</v>
      </c>
      <c r="T105">
        <v>100.98990000000001</v>
      </c>
      <c r="U105">
        <v>107.8539</v>
      </c>
      <c r="V105">
        <v>101.1452</v>
      </c>
      <c r="W105">
        <v>102.26049999999999</v>
      </c>
      <c r="X105">
        <v>102.92100000000001</v>
      </c>
      <c r="Y105">
        <v>100.7191</v>
      </c>
      <c r="Z105">
        <v>105.4113</v>
      </c>
      <c r="AA105">
        <v>100.4456</v>
      </c>
      <c r="AB105">
        <v>100.1486</v>
      </c>
      <c r="AC105">
        <v>99.708269999999999</v>
      </c>
      <c r="AD105">
        <v>101.86150000000001</v>
      </c>
      <c r="AE105">
        <v>104.0453</v>
      </c>
      <c r="AF105">
        <v>99.787220000000005</v>
      </c>
      <c r="AG105">
        <v>101.0879</v>
      </c>
      <c r="AI105" s="77">
        <f t="shared" si="8"/>
        <v>102.4179784375</v>
      </c>
      <c r="AJ105" s="55">
        <f t="shared" si="9"/>
        <v>2.6909488140142006</v>
      </c>
      <c r="AK105" s="79">
        <f t="shared" si="10"/>
        <v>105.1089272515142</v>
      </c>
      <c r="AL105" s="79">
        <f t="shared" si="11"/>
        <v>99.727029623485791</v>
      </c>
    </row>
    <row r="106" spans="1:38" hidden="1" x14ac:dyDescent="0.25">
      <c r="A106" t="s">
        <v>550</v>
      </c>
      <c r="B106">
        <v>102.8836</v>
      </c>
      <c r="C106">
        <v>101.9122</v>
      </c>
      <c r="D106">
        <v>102.0471</v>
      </c>
      <c r="E106">
        <v>103.5286</v>
      </c>
      <c r="F106">
        <v>99.26849</v>
      </c>
      <c r="G106">
        <v>96.147310000000004</v>
      </c>
      <c r="H106">
        <v>104.9362</v>
      </c>
      <c r="I106">
        <v>103.39960000000001</v>
      </c>
      <c r="J106">
        <v>101.235</v>
      </c>
      <c r="K106">
        <v>101.93689999999999</v>
      </c>
      <c r="L106">
        <v>107.0842</v>
      </c>
      <c r="M106">
        <v>102.7533</v>
      </c>
      <c r="N106">
        <v>107.4786</v>
      </c>
      <c r="O106">
        <v>108.98860000000001</v>
      </c>
      <c r="P106">
        <v>108.4385</v>
      </c>
      <c r="Q106">
        <v>107.1086</v>
      </c>
      <c r="R106">
        <v>101.02030000000001</v>
      </c>
      <c r="S106">
        <v>101.1553</v>
      </c>
      <c r="T106">
        <v>101.1546</v>
      </c>
      <c r="U106">
        <v>110.161</v>
      </c>
      <c r="V106">
        <v>100.15900000000001</v>
      </c>
      <c r="W106">
        <v>102.6585</v>
      </c>
      <c r="X106">
        <v>103.21510000000001</v>
      </c>
      <c r="Y106">
        <v>100.9242</v>
      </c>
      <c r="Z106">
        <v>105.7908</v>
      </c>
      <c r="AA106">
        <v>100.0408</v>
      </c>
      <c r="AB106">
        <v>100.0479</v>
      </c>
      <c r="AC106">
        <v>100.2345</v>
      </c>
      <c r="AD106">
        <v>102.20480000000001</v>
      </c>
      <c r="AE106">
        <v>105.0643</v>
      </c>
      <c r="AF106">
        <v>99.914630000000002</v>
      </c>
      <c r="AG106">
        <v>99.003209999999996</v>
      </c>
      <c r="AI106" s="77">
        <f t="shared" si="8"/>
        <v>102.871741875</v>
      </c>
      <c r="AJ106" s="55">
        <f t="shared" si="9"/>
        <v>3.2008909282958218</v>
      </c>
      <c r="AK106" s="79">
        <f t="shared" si="10"/>
        <v>106.07263280329582</v>
      </c>
      <c r="AL106" s="79">
        <f t="shared" si="11"/>
        <v>99.670850946704178</v>
      </c>
    </row>
    <row r="107" spans="1:38" hidden="1" x14ac:dyDescent="0.25">
      <c r="A107" t="s">
        <v>551</v>
      </c>
      <c r="B107">
        <v>103.91930000000001</v>
      </c>
      <c r="C107">
        <v>102.36960000000001</v>
      </c>
      <c r="D107">
        <v>101.4145</v>
      </c>
      <c r="E107">
        <v>103.97969999999999</v>
      </c>
      <c r="F107">
        <v>99.43862</v>
      </c>
      <c r="G107">
        <v>96.385729999999995</v>
      </c>
      <c r="H107">
        <v>105.23909999999999</v>
      </c>
      <c r="I107">
        <v>103.565</v>
      </c>
      <c r="J107">
        <v>101.9153</v>
      </c>
      <c r="K107">
        <v>101.9875</v>
      </c>
      <c r="L107">
        <v>108.05759999999999</v>
      </c>
      <c r="M107">
        <v>103.36150000000001</v>
      </c>
      <c r="N107">
        <v>107.5625</v>
      </c>
      <c r="O107">
        <v>110.2546</v>
      </c>
      <c r="P107">
        <v>109.1122</v>
      </c>
      <c r="Q107">
        <v>107.40130000000001</v>
      </c>
      <c r="R107">
        <v>101.0737</v>
      </c>
      <c r="S107">
        <v>102.98390000000001</v>
      </c>
      <c r="T107">
        <v>101.1448</v>
      </c>
      <c r="U107">
        <v>111.08799999999999</v>
      </c>
      <c r="V107">
        <v>99.737650000000002</v>
      </c>
      <c r="W107">
        <v>103.0673</v>
      </c>
      <c r="X107">
        <v>103.5162</v>
      </c>
      <c r="Y107">
        <v>101.0765</v>
      </c>
      <c r="Z107">
        <v>107.0603</v>
      </c>
      <c r="AA107">
        <v>100.2462</v>
      </c>
      <c r="AB107">
        <v>101.1918</v>
      </c>
      <c r="AC107">
        <v>101.1681</v>
      </c>
      <c r="AD107">
        <v>103.2192</v>
      </c>
      <c r="AE107">
        <v>106.3715</v>
      </c>
      <c r="AF107">
        <v>99.644090000000006</v>
      </c>
      <c r="AG107">
        <v>95.878609999999995</v>
      </c>
      <c r="AI107" s="77">
        <f t="shared" si="8"/>
        <v>103.26349687500003</v>
      </c>
      <c r="AJ107" s="55">
        <f t="shared" si="9"/>
        <v>3.5952025068993301</v>
      </c>
      <c r="AK107" s="79">
        <f t="shared" si="10"/>
        <v>106.85869938189936</v>
      </c>
      <c r="AL107" s="79">
        <f t="shared" si="11"/>
        <v>99.668294368100703</v>
      </c>
    </row>
    <row r="108" spans="1:38" hidden="1" x14ac:dyDescent="0.25">
      <c r="A108" t="s">
        <v>552</v>
      </c>
      <c r="B108">
        <v>105.1044</v>
      </c>
      <c r="C108">
        <v>102.79940000000001</v>
      </c>
      <c r="D108">
        <v>102.4924</v>
      </c>
      <c r="E108">
        <v>104.5911</v>
      </c>
      <c r="F108">
        <v>99.526840000000007</v>
      </c>
      <c r="G108">
        <v>96.322609999999997</v>
      </c>
      <c r="H108">
        <v>105.8502</v>
      </c>
      <c r="I108">
        <v>103.3365</v>
      </c>
      <c r="J108">
        <v>102.6529</v>
      </c>
      <c r="K108">
        <v>102.5637</v>
      </c>
      <c r="L108">
        <v>109.72280000000001</v>
      </c>
      <c r="M108">
        <v>103.89579999999999</v>
      </c>
      <c r="N108">
        <v>110.8678</v>
      </c>
      <c r="O108">
        <v>111.46380000000001</v>
      </c>
      <c r="P108">
        <v>108.4329</v>
      </c>
      <c r="Q108">
        <v>106.869</v>
      </c>
      <c r="R108">
        <v>101.2328</v>
      </c>
      <c r="S108">
        <v>103.732</v>
      </c>
      <c r="T108">
        <v>101.37050000000001</v>
      </c>
      <c r="U108">
        <v>112.2272</v>
      </c>
      <c r="V108">
        <v>100.4658</v>
      </c>
      <c r="W108">
        <v>103.7179</v>
      </c>
      <c r="X108">
        <v>104.4106</v>
      </c>
      <c r="Y108">
        <v>101.5979</v>
      </c>
      <c r="Z108">
        <v>108.5419</v>
      </c>
      <c r="AA108">
        <v>100.64279999999999</v>
      </c>
      <c r="AB108">
        <v>102.13120000000001</v>
      </c>
      <c r="AC108">
        <v>101.55</v>
      </c>
      <c r="AD108">
        <v>103.2598</v>
      </c>
      <c r="AE108">
        <v>106.7923</v>
      </c>
      <c r="AF108">
        <v>99.767409999999998</v>
      </c>
      <c r="AG108">
        <v>95.20326</v>
      </c>
      <c r="AI108" s="77">
        <f t="shared" si="8"/>
        <v>103.84798499999999</v>
      </c>
      <c r="AJ108" s="55">
        <f t="shared" si="9"/>
        <v>3.9553387284869488</v>
      </c>
      <c r="AK108" s="79">
        <f t="shared" si="10"/>
        <v>107.80332372848694</v>
      </c>
      <c r="AL108" s="79">
        <f t="shared" si="11"/>
        <v>99.892646271513044</v>
      </c>
    </row>
    <row r="109" spans="1:38" hidden="1" x14ac:dyDescent="0.25">
      <c r="A109" t="s">
        <v>553</v>
      </c>
      <c r="B109">
        <v>105.3394</v>
      </c>
      <c r="C109">
        <v>102.8045</v>
      </c>
      <c r="D109">
        <v>105.6223</v>
      </c>
      <c r="E109">
        <v>105.3353</v>
      </c>
      <c r="F109">
        <v>99.784360000000007</v>
      </c>
      <c r="G109">
        <v>96.959119999999999</v>
      </c>
      <c r="H109">
        <v>106.295</v>
      </c>
      <c r="I109">
        <v>104.1028</v>
      </c>
      <c r="J109">
        <v>103.7722</v>
      </c>
      <c r="K109">
        <v>102.8246</v>
      </c>
      <c r="L109">
        <v>109.6035</v>
      </c>
      <c r="M109">
        <v>104.7521</v>
      </c>
      <c r="N109">
        <v>111.105</v>
      </c>
      <c r="O109">
        <v>116.68600000000001</v>
      </c>
      <c r="P109">
        <v>111.26179999999999</v>
      </c>
      <c r="Q109">
        <v>106.72709999999999</v>
      </c>
      <c r="R109">
        <v>101.8967</v>
      </c>
      <c r="S109">
        <v>103.7084</v>
      </c>
      <c r="T109">
        <v>103.3764</v>
      </c>
      <c r="U109">
        <v>113.8428</v>
      </c>
      <c r="V109">
        <v>101.4653</v>
      </c>
      <c r="W109">
        <v>104.3647</v>
      </c>
      <c r="X109">
        <v>104.60980000000001</v>
      </c>
      <c r="Y109">
        <v>102.3811</v>
      </c>
      <c r="Z109">
        <v>111.5021</v>
      </c>
      <c r="AA109">
        <v>100.5168</v>
      </c>
      <c r="AB109">
        <v>103.0368</v>
      </c>
      <c r="AC109">
        <v>101.5939</v>
      </c>
      <c r="AD109">
        <v>104.1103</v>
      </c>
      <c r="AE109">
        <v>107.8676</v>
      </c>
      <c r="AF109">
        <v>99.948139999999995</v>
      </c>
      <c r="AG109">
        <v>97.364710000000002</v>
      </c>
      <c r="AI109" s="77">
        <f t="shared" si="8"/>
        <v>104.83001968749998</v>
      </c>
      <c r="AJ109" s="55">
        <f t="shared" si="9"/>
        <v>4.4196843233754297</v>
      </c>
      <c r="AK109" s="79">
        <f t="shared" si="10"/>
        <v>109.24970401087542</v>
      </c>
      <c r="AL109" s="79">
        <f t="shared" si="11"/>
        <v>100.41033536412455</v>
      </c>
    </row>
    <row r="110" spans="1:38" hidden="1" x14ac:dyDescent="0.25">
      <c r="A110" t="s">
        <v>554</v>
      </c>
      <c r="B110">
        <v>107.0938</v>
      </c>
      <c r="C110">
        <v>103.2871</v>
      </c>
      <c r="E110">
        <v>107.0134</v>
      </c>
      <c r="F110">
        <v>100.0458</v>
      </c>
      <c r="G110">
        <v>97.696759999999998</v>
      </c>
      <c r="H110">
        <v>106.6707</v>
      </c>
      <c r="J110">
        <v>104.654</v>
      </c>
      <c r="K110">
        <v>103.5775</v>
      </c>
      <c r="L110">
        <v>109.59050000000001</v>
      </c>
      <c r="M110">
        <v>104.56829999999999</v>
      </c>
      <c r="N110">
        <v>112.5973</v>
      </c>
      <c r="O110">
        <v>117.0035</v>
      </c>
      <c r="P110">
        <v>113.3064</v>
      </c>
      <c r="Q110">
        <v>109.0283</v>
      </c>
      <c r="R110">
        <v>102.46769999999999</v>
      </c>
      <c r="S110">
        <v>104.9006</v>
      </c>
      <c r="T110">
        <v>103.8402</v>
      </c>
      <c r="U110">
        <v>113.9362</v>
      </c>
      <c r="V110">
        <v>101.9371</v>
      </c>
      <c r="W110">
        <v>104.9468</v>
      </c>
      <c r="X110">
        <v>105.2427</v>
      </c>
      <c r="Y110">
        <v>101.98950000000001</v>
      </c>
      <c r="Z110">
        <v>113.4383</v>
      </c>
      <c r="AA110">
        <v>102.401</v>
      </c>
      <c r="AB110">
        <v>102.88939999999999</v>
      </c>
      <c r="AC110">
        <v>101.1062</v>
      </c>
      <c r="AD110">
        <v>104.97410000000001</v>
      </c>
      <c r="AE110">
        <v>108.5737</v>
      </c>
      <c r="AG110">
        <v>96.427480000000003</v>
      </c>
      <c r="AI110" s="77">
        <f t="shared" si="8"/>
        <v>105.69670137931033</v>
      </c>
      <c r="AJ110" s="55">
        <f t="shared" si="9"/>
        <v>4.8365075492048337</v>
      </c>
      <c r="AK110" s="79">
        <f t="shared" si="10"/>
        <v>110.53320892851517</v>
      </c>
      <c r="AL110" s="79">
        <f t="shared" si="11"/>
        <v>100.86019383010549</v>
      </c>
    </row>
    <row r="111" spans="1:38" hidden="1" x14ac:dyDescent="0.25">
      <c r="A111" t="s">
        <v>556</v>
      </c>
      <c r="F111">
        <v>100.66200000000001</v>
      </c>
      <c r="G111">
        <v>97.90849</v>
      </c>
      <c r="H111">
        <v>107.32170000000001</v>
      </c>
      <c r="K111">
        <v>103.9375</v>
      </c>
      <c r="N111">
        <v>113.70650000000001</v>
      </c>
      <c r="P111">
        <v>118.12430000000001</v>
      </c>
      <c r="R111">
        <v>102.6386</v>
      </c>
      <c r="S111">
        <v>104.83629999999999</v>
      </c>
      <c r="U111">
        <v>116.88720000000001</v>
      </c>
      <c r="W111">
        <v>106.4782</v>
      </c>
      <c r="X111">
        <v>105.9828</v>
      </c>
      <c r="Z111">
        <v>114.33969999999999</v>
      </c>
      <c r="AA111">
        <v>102.59780000000001</v>
      </c>
      <c r="AD111">
        <v>104.6498</v>
      </c>
      <c r="AI111" s="77">
        <f t="shared" si="8"/>
        <v>107.14792071428569</v>
      </c>
      <c r="AJ111" s="55">
        <f t="shared" si="9"/>
        <v>5.989694506710749</v>
      </c>
      <c r="AK111" s="79">
        <f t="shared" si="10"/>
        <v>113.13761522099644</v>
      </c>
      <c r="AL111" s="79">
        <f t="shared" si="11"/>
        <v>101.15822620757494</v>
      </c>
    </row>
    <row r="113" spans="1:31" x14ac:dyDescent="0.25">
      <c r="A113" t="s">
        <v>440</v>
      </c>
      <c r="B113" t="s">
        <v>37</v>
      </c>
      <c r="C113" t="s">
        <v>38</v>
      </c>
      <c r="D113" t="s">
        <v>39</v>
      </c>
      <c r="E113" t="s">
        <v>40</v>
      </c>
      <c r="F113" t="s">
        <v>41</v>
      </c>
      <c r="G113" t="s">
        <v>42</v>
      </c>
      <c r="H113" t="s">
        <v>24</v>
      </c>
      <c r="I113" t="s">
        <v>44</v>
      </c>
      <c r="J113" t="s">
        <v>45</v>
      </c>
      <c r="K113" t="s">
        <v>16</v>
      </c>
      <c r="L113" t="s">
        <v>46</v>
      </c>
      <c r="M113" s="76" t="s">
        <v>423</v>
      </c>
      <c r="N113" s="76" t="s">
        <v>32</v>
      </c>
      <c r="O113" s="76" t="s">
        <v>426</v>
      </c>
      <c r="P113" s="76" t="s">
        <v>427</v>
      </c>
      <c r="S113" t="s">
        <v>444</v>
      </c>
      <c r="T113" t="s">
        <v>446</v>
      </c>
      <c r="U113" t="s">
        <v>450</v>
      </c>
      <c r="V113" t="s">
        <v>443</v>
      </c>
      <c r="W113" t="s">
        <v>449</v>
      </c>
      <c r="X113" t="s">
        <v>379</v>
      </c>
      <c r="Y113" t="s">
        <v>445</v>
      </c>
      <c r="Z113" t="s">
        <v>378</v>
      </c>
      <c r="AA113" t="s">
        <v>442</v>
      </c>
      <c r="AB113" s="76" t="s">
        <v>423</v>
      </c>
      <c r="AC113" s="76" t="s">
        <v>32</v>
      </c>
      <c r="AD113" s="76" t="s">
        <v>426</v>
      </c>
      <c r="AE113" s="76" t="s">
        <v>427</v>
      </c>
    </row>
    <row r="114" spans="1:31" x14ac:dyDescent="0.25">
      <c r="A114" t="s">
        <v>467</v>
      </c>
      <c r="B114" s="26">
        <f>C21/$C$21*100</f>
        <v>100</v>
      </c>
      <c r="C114" s="26">
        <f>W21/$W$21*100</f>
        <v>100</v>
      </c>
      <c r="D114" s="26">
        <f>G21/$G$21*100</f>
        <v>100</v>
      </c>
      <c r="E114" s="26">
        <f>R21/$R$21*100</f>
        <v>100</v>
      </c>
      <c r="F114" s="26">
        <f>AG21/$AG$21*100</f>
        <v>100</v>
      </c>
      <c r="G114" s="26">
        <f>AA21/$AA$21*100</f>
        <v>100</v>
      </c>
      <c r="H114" s="26">
        <f>Q21/$Q$21*100</f>
        <v>100</v>
      </c>
      <c r="I114" s="26">
        <f>Y21/$Y$21*100</f>
        <v>100</v>
      </c>
      <c r="J114" s="26">
        <f>K21/$K$21*100</f>
        <v>100</v>
      </c>
      <c r="K114" s="26">
        <f>X21/$X$21*100</f>
        <v>100</v>
      </c>
      <c r="L114" s="26">
        <f>F21/$F$21*100</f>
        <v>100</v>
      </c>
      <c r="M114" s="59">
        <f t="shared" ref="M114:M162" si="12">AVERAGE(B114:L114)</f>
        <v>100</v>
      </c>
      <c r="N114" s="59">
        <f t="shared" ref="N114:N162" si="13">_xlfn.STDEV.P(B114:L114)</f>
        <v>0</v>
      </c>
      <c r="O114" s="59">
        <f t="shared" ref="O114:O162" si="14">M114+N114</f>
        <v>100</v>
      </c>
      <c r="P114" s="59">
        <f t="shared" ref="P114:P162" si="15">M114-N114</f>
        <v>100</v>
      </c>
      <c r="S114" s="59">
        <f>J21/$J$21*100</f>
        <v>100</v>
      </c>
      <c r="T114" s="59">
        <f>M21/$M$21*100</f>
        <v>100</v>
      </c>
      <c r="U114" s="59">
        <f>AC21/$AC$21*100</f>
        <v>100</v>
      </c>
      <c r="V114" s="59">
        <f>E21/$E$21*100</f>
        <v>100</v>
      </c>
      <c r="W114" s="59">
        <f>AB21/$AB$21*100</f>
        <v>100</v>
      </c>
      <c r="X114" s="59">
        <f>T21/$T$21*100</f>
        <v>100</v>
      </c>
      <c r="Y114" s="59">
        <f>L21/$L$21*100</f>
        <v>100</v>
      </c>
      <c r="Z114" s="59">
        <f>I21/$I$21*100</f>
        <v>100</v>
      </c>
      <c r="AA114" s="59">
        <f>D21/$D$21*100</f>
        <v>100</v>
      </c>
      <c r="AB114" s="77">
        <f t="shared" ref="AB114:AB145" si="16">AVERAGE(R114:AA114)</f>
        <v>100</v>
      </c>
      <c r="AC114" s="55">
        <f t="shared" ref="AC114:AC145" si="17">_xlfn.STDEV.P(R114:AA114)</f>
        <v>0</v>
      </c>
      <c r="AD114" s="79">
        <f t="shared" ref="AD114:AD162" si="18">AB114+AC114</f>
        <v>100</v>
      </c>
      <c r="AE114" s="79">
        <f t="shared" ref="AE114:AE162" si="19">AB114-AC114</f>
        <v>100</v>
      </c>
    </row>
    <row r="115" spans="1:31" x14ac:dyDescent="0.25">
      <c r="A115" t="s">
        <v>468</v>
      </c>
      <c r="B115" s="26">
        <f t="shared" ref="B115:B178" si="20">C22/$C$21*100</f>
        <v>100.92723737533844</v>
      </c>
      <c r="C115" s="26">
        <f t="shared" ref="C115:C178" si="21">W22/$W$21*100</f>
        <v>98.375141300052377</v>
      </c>
      <c r="D115" s="26">
        <f t="shared" ref="D115:D178" si="22">G22/$G$21*100</f>
        <v>98.858026001021699</v>
      </c>
      <c r="E115" s="26">
        <f t="shared" ref="E115:E178" si="23">R22/$R$21*100</f>
        <v>100.40089823991391</v>
      </c>
      <c r="F115" s="26">
        <f t="shared" ref="F115:F178" si="24">AG22/$AG$21*100</f>
        <v>99.720795096121961</v>
      </c>
      <c r="G115" s="26">
        <f t="shared" ref="G115:G178" si="25">AA22/$AA$21*100</f>
        <v>101.76267756812855</v>
      </c>
      <c r="H115" s="26">
        <f t="shared" ref="H115:H178" si="26">Q22/$Q$21*100</f>
        <v>99.927582881224907</v>
      </c>
      <c r="I115" s="26">
        <f t="shared" ref="I115:I178" si="27">Y22/$Y$21*100</f>
        <v>100.40527680593598</v>
      </c>
      <c r="J115" s="26">
        <f t="shared" ref="J115:J178" si="28">K22/$K$21*100</f>
        <v>99.130215046631562</v>
      </c>
      <c r="K115" s="26">
        <f t="shared" ref="K115:K178" si="29">X22/$X$21*100</f>
        <v>100.84258757566296</v>
      </c>
      <c r="L115" s="26">
        <f t="shared" ref="L115:L178" si="30">F22/$F$21*100</f>
        <v>101.18690689740521</v>
      </c>
      <c r="M115" s="59">
        <f t="shared" si="12"/>
        <v>100.13975861703976</v>
      </c>
      <c r="N115" s="59">
        <f t="shared" si="13"/>
        <v>0.99907277756806445</v>
      </c>
      <c r="O115" s="59">
        <f t="shared" si="14"/>
        <v>101.13883139460782</v>
      </c>
      <c r="P115" s="59">
        <f t="shared" si="15"/>
        <v>99.140685839471701</v>
      </c>
      <c r="S115" s="59">
        <f t="shared" ref="S115:S178" si="31">J22/$J$21*100</f>
        <v>101.04507510672029</v>
      </c>
      <c r="T115" s="59">
        <f t="shared" ref="T115:T178" si="32">M22/$M$21*100</f>
        <v>99.857553539125178</v>
      </c>
      <c r="U115" s="59">
        <f t="shared" ref="U115:U178" si="33">AC22/$AC$21*100</f>
        <v>100.84900218990222</v>
      </c>
      <c r="V115" s="59">
        <f t="shared" ref="V115:V178" si="34">E22/$E$21*100</f>
        <v>102.5967480763241</v>
      </c>
      <c r="W115" s="59">
        <f t="shared" ref="W115:W178" si="35">AB22/$AB$21*100</f>
        <v>99.886306494035367</v>
      </c>
      <c r="X115" s="59">
        <f t="shared" ref="X115:X178" si="36">T22/$T$21*100</f>
        <v>99.500960294751692</v>
      </c>
      <c r="Y115" s="59">
        <f t="shared" ref="Y115:Y178" si="37">L22/$L$21*100</f>
        <v>99.723920785696663</v>
      </c>
      <c r="Z115" s="59">
        <f t="shared" ref="Z115:Z178" si="38">I22/$I$21*100</f>
        <v>103.14804244016635</v>
      </c>
      <c r="AA115" s="59">
        <f t="shared" ref="AA115:AA178" si="39">D22/$D$21*100</f>
        <v>100.73297249848035</v>
      </c>
      <c r="AB115" s="77">
        <f t="shared" si="16"/>
        <v>100.8156201583558</v>
      </c>
      <c r="AC115" s="55">
        <f t="shared" si="17"/>
        <v>1.2190551232048092</v>
      </c>
      <c r="AD115" s="79">
        <f t="shared" si="18"/>
        <v>102.03467528156061</v>
      </c>
      <c r="AE115" s="79">
        <f t="shared" si="19"/>
        <v>99.596565035150988</v>
      </c>
    </row>
    <row r="116" spans="1:31" x14ac:dyDescent="0.25">
      <c r="A116" t="s">
        <v>469</v>
      </c>
      <c r="B116" s="26">
        <f t="shared" si="20"/>
        <v>100.89028871362966</v>
      </c>
      <c r="C116" s="26">
        <f t="shared" si="21"/>
        <v>98.560554539522656</v>
      </c>
      <c r="D116" s="26">
        <f t="shared" si="22"/>
        <v>98.553816471869325</v>
      </c>
      <c r="E116" s="26">
        <f t="shared" si="23"/>
        <v>100.30924137494527</v>
      </c>
      <c r="F116" s="26">
        <f t="shared" si="24"/>
        <v>101.15354324446437</v>
      </c>
      <c r="G116" s="26">
        <f t="shared" si="25"/>
        <v>103.23475665637345</v>
      </c>
      <c r="H116" s="26">
        <f t="shared" si="26"/>
        <v>100.9432413481167</v>
      </c>
      <c r="I116" s="26">
        <f t="shared" si="27"/>
        <v>100.10436347133664</v>
      </c>
      <c r="J116" s="26">
        <f t="shared" si="28"/>
        <v>99.458316825265996</v>
      </c>
      <c r="K116" s="26">
        <f t="shared" si="29"/>
        <v>101.09241624719947</v>
      </c>
      <c r="L116" s="26">
        <f t="shared" si="30"/>
        <v>102.75628000155368</v>
      </c>
      <c r="M116" s="59">
        <f t="shared" si="12"/>
        <v>100.64152899038882</v>
      </c>
      <c r="N116" s="59">
        <f t="shared" si="13"/>
        <v>1.4239293373480608</v>
      </c>
      <c r="O116" s="59">
        <f t="shared" si="14"/>
        <v>102.06545832773688</v>
      </c>
      <c r="P116" s="59">
        <f t="shared" si="15"/>
        <v>99.217599653040764</v>
      </c>
      <c r="S116" s="59">
        <f t="shared" si="31"/>
        <v>99.700412228684272</v>
      </c>
      <c r="T116" s="59">
        <f t="shared" si="32"/>
        <v>100.34225712481862</v>
      </c>
      <c r="U116" s="59">
        <f t="shared" si="33"/>
        <v>101.32835706973302</v>
      </c>
      <c r="V116" s="59">
        <f t="shared" si="34"/>
        <v>102.2629365785815</v>
      </c>
      <c r="W116" s="59">
        <f t="shared" si="35"/>
        <v>100.37132816906673</v>
      </c>
      <c r="X116" s="59">
        <f t="shared" si="36"/>
        <v>100.83063536236428</v>
      </c>
      <c r="Y116" s="59">
        <f t="shared" si="37"/>
        <v>101.15649106656318</v>
      </c>
      <c r="Z116" s="59">
        <f t="shared" si="38"/>
        <v>106.03281639991555</v>
      </c>
      <c r="AA116" s="59">
        <f t="shared" si="39"/>
        <v>103.43546629845197</v>
      </c>
      <c r="AB116" s="77">
        <f t="shared" si="16"/>
        <v>101.71785558868656</v>
      </c>
      <c r="AC116" s="55">
        <f t="shared" si="17"/>
        <v>1.8527958011745382</v>
      </c>
      <c r="AD116" s="79">
        <f t="shared" si="18"/>
        <v>103.5706513898611</v>
      </c>
      <c r="AE116" s="79">
        <f t="shared" si="19"/>
        <v>99.865059787512024</v>
      </c>
    </row>
    <row r="117" spans="1:31" x14ac:dyDescent="0.25">
      <c r="A117" t="s">
        <v>470</v>
      </c>
      <c r="B117" s="26">
        <f t="shared" si="20"/>
        <v>100.83194731227938</v>
      </c>
      <c r="C117" s="26">
        <f t="shared" si="21"/>
        <v>98.257000670888061</v>
      </c>
      <c r="D117" s="26">
        <f t="shared" si="22"/>
        <v>97.898252582770724</v>
      </c>
      <c r="E117" s="26">
        <f t="shared" si="23"/>
        <v>100.35094913841758</v>
      </c>
      <c r="F117" s="26">
        <f t="shared" si="24"/>
        <v>101.38585754456165</v>
      </c>
      <c r="G117" s="26">
        <f t="shared" si="25"/>
        <v>104.37245444036517</v>
      </c>
      <c r="H117" s="26">
        <f t="shared" si="26"/>
        <v>98.695598414449606</v>
      </c>
      <c r="I117" s="26">
        <f t="shared" si="27"/>
        <v>100.84213623523328</v>
      </c>
      <c r="J117" s="26">
        <f t="shared" si="28"/>
        <v>99.633224579740968</v>
      </c>
      <c r="K117" s="26">
        <f t="shared" si="29"/>
        <v>103.81348804253727</v>
      </c>
      <c r="L117" s="26">
        <f t="shared" si="30"/>
        <v>103.32243772449334</v>
      </c>
      <c r="M117" s="59">
        <f t="shared" si="12"/>
        <v>100.85484969870336</v>
      </c>
      <c r="N117" s="59">
        <f t="shared" si="13"/>
        <v>2.1191264497162763</v>
      </c>
      <c r="O117" s="59">
        <f t="shared" si="14"/>
        <v>102.97397614841964</v>
      </c>
      <c r="P117" s="59">
        <f t="shared" si="15"/>
        <v>98.735723248987085</v>
      </c>
      <c r="S117" s="59">
        <f t="shared" si="31"/>
        <v>103.35215864202209</v>
      </c>
      <c r="T117" s="59">
        <f t="shared" si="32"/>
        <v>100.79924265577527</v>
      </c>
      <c r="U117" s="59">
        <f t="shared" si="33"/>
        <v>101.84776441908576</v>
      </c>
      <c r="V117" s="59">
        <f t="shared" si="34"/>
        <v>101.52818062775812</v>
      </c>
      <c r="W117" s="59">
        <f t="shared" si="35"/>
        <v>101.6222068368519</v>
      </c>
      <c r="X117" s="59">
        <f t="shared" si="36"/>
        <v>99.986124720730615</v>
      </c>
      <c r="Y117" s="59">
        <f t="shared" si="37"/>
        <v>101.00766329647715</v>
      </c>
      <c r="Z117" s="59">
        <f t="shared" si="38"/>
        <v>107.11673355526705</v>
      </c>
      <c r="AA117" s="59">
        <f t="shared" si="39"/>
        <v>104.28560978436008</v>
      </c>
      <c r="AB117" s="77">
        <f t="shared" si="16"/>
        <v>102.39396494870311</v>
      </c>
      <c r="AC117" s="55">
        <f t="shared" si="17"/>
        <v>2.0738368297394643</v>
      </c>
      <c r="AD117" s="79">
        <f t="shared" si="18"/>
        <v>104.46780177844258</v>
      </c>
      <c r="AE117" s="79">
        <f t="shared" si="19"/>
        <v>100.32012811896365</v>
      </c>
    </row>
    <row r="118" spans="1:31" x14ac:dyDescent="0.25">
      <c r="A118" t="s">
        <v>471</v>
      </c>
      <c r="B118" s="26">
        <f t="shared" si="20"/>
        <v>101.51948693838034</v>
      </c>
      <c r="C118" s="26">
        <f t="shared" si="21"/>
        <v>98.772516105908409</v>
      </c>
      <c r="D118" s="26">
        <f t="shared" si="22"/>
        <v>97.831475553297352</v>
      </c>
      <c r="E118" s="26">
        <f t="shared" si="23"/>
        <v>100.77756035296662</v>
      </c>
      <c r="F118" s="26">
        <f t="shared" si="24"/>
        <v>103.96125114405335</v>
      </c>
      <c r="G118" s="26">
        <f t="shared" si="25"/>
        <v>105.87934123823364</v>
      </c>
      <c r="H118" s="26">
        <f t="shared" si="26"/>
        <v>100.20842856128611</v>
      </c>
      <c r="I118" s="26">
        <f t="shared" si="27"/>
        <v>100.92017414832861</v>
      </c>
      <c r="J118" s="26">
        <f t="shared" si="28"/>
        <v>98.604760426436485</v>
      </c>
      <c r="K118" s="26">
        <f t="shared" si="29"/>
        <v>102.98339053392303</v>
      </c>
      <c r="L118" s="26">
        <f t="shared" si="30"/>
        <v>103.0020762046197</v>
      </c>
      <c r="M118" s="59">
        <f t="shared" si="12"/>
        <v>101.31458738249398</v>
      </c>
      <c r="N118" s="59">
        <f t="shared" si="13"/>
        <v>2.3572174819715124</v>
      </c>
      <c r="O118" s="59">
        <f t="shared" si="14"/>
        <v>103.6718048644655</v>
      </c>
      <c r="P118" s="59">
        <f t="shared" si="15"/>
        <v>98.957369900522465</v>
      </c>
      <c r="S118" s="59">
        <f t="shared" si="31"/>
        <v>102.89759111582867</v>
      </c>
      <c r="T118" s="59">
        <f t="shared" si="32"/>
        <v>101.96993732875347</v>
      </c>
      <c r="U118" s="59">
        <f t="shared" si="33"/>
        <v>102.1838589334712</v>
      </c>
      <c r="V118" s="59">
        <f t="shared" si="34"/>
        <v>103.2811612258638</v>
      </c>
      <c r="W118" s="59">
        <f t="shared" si="35"/>
        <v>101.62810630578198</v>
      </c>
      <c r="X118" s="59">
        <f t="shared" si="36"/>
        <v>100.76494336220749</v>
      </c>
      <c r="Y118" s="59">
        <f t="shared" si="37"/>
        <v>100.36452120247586</v>
      </c>
      <c r="Z118" s="59">
        <f t="shared" si="38"/>
        <v>106.90828380271356</v>
      </c>
      <c r="AA118" s="59">
        <f t="shared" si="39"/>
        <v>108.7908536715626</v>
      </c>
      <c r="AB118" s="77">
        <f t="shared" si="16"/>
        <v>103.19880632762873</v>
      </c>
      <c r="AC118" s="55">
        <f t="shared" si="17"/>
        <v>2.6686019323709917</v>
      </c>
      <c r="AD118" s="79">
        <f t="shared" si="18"/>
        <v>105.86740825999972</v>
      </c>
      <c r="AE118" s="79">
        <f t="shared" si="19"/>
        <v>100.53020439525774</v>
      </c>
    </row>
    <row r="119" spans="1:31" x14ac:dyDescent="0.25">
      <c r="A119" t="s">
        <v>472</v>
      </c>
      <c r="B119" s="26">
        <f t="shared" si="20"/>
        <v>100.88161381044587</v>
      </c>
      <c r="C119" s="26">
        <f t="shared" si="21"/>
        <v>97.290680629715737</v>
      </c>
      <c r="D119" s="26">
        <f t="shared" si="22"/>
        <v>97.881623766064635</v>
      </c>
      <c r="E119" s="26">
        <f t="shared" si="23"/>
        <v>100.32967989324501</v>
      </c>
      <c r="F119" s="26">
        <f t="shared" si="24"/>
        <v>101.02235057878674</v>
      </c>
      <c r="G119" s="26">
        <f t="shared" si="25"/>
        <v>104.91230176433855</v>
      </c>
      <c r="H119" s="26">
        <f t="shared" si="26"/>
        <v>99.189180349577327</v>
      </c>
      <c r="I119" s="26">
        <f t="shared" si="27"/>
        <v>101.18549500632457</v>
      </c>
      <c r="J119" s="26">
        <f t="shared" si="28"/>
        <v>99.388964028091166</v>
      </c>
      <c r="K119" s="26">
        <f t="shared" si="29"/>
        <v>105.37336623022036</v>
      </c>
      <c r="L119" s="26">
        <f t="shared" si="30"/>
        <v>103.88156419322453</v>
      </c>
      <c r="M119" s="59">
        <f t="shared" si="12"/>
        <v>101.0306200227304</v>
      </c>
      <c r="N119" s="59">
        <f t="shared" si="13"/>
        <v>2.5687211808117612</v>
      </c>
      <c r="O119" s="59">
        <f t="shared" si="14"/>
        <v>103.59934120354217</v>
      </c>
      <c r="P119" s="59">
        <f t="shared" si="15"/>
        <v>98.461898841918639</v>
      </c>
      <c r="S119" s="59">
        <f t="shared" si="31"/>
        <v>102.88681473050943</v>
      </c>
      <c r="T119" s="59">
        <f t="shared" si="32"/>
        <v>101.56684269750957</v>
      </c>
      <c r="U119" s="59">
        <f t="shared" si="33"/>
        <v>102.00182085293663</v>
      </c>
      <c r="V119" s="59">
        <f t="shared" si="34"/>
        <v>103.6810683959511</v>
      </c>
      <c r="W119" s="59">
        <f t="shared" si="35"/>
        <v>102.68702419900366</v>
      </c>
      <c r="X119" s="59">
        <f t="shared" si="36"/>
        <v>102.22278838239329</v>
      </c>
      <c r="Y119" s="59">
        <f t="shared" si="37"/>
        <v>100.5966238147335</v>
      </c>
      <c r="Z119" s="59">
        <f t="shared" si="38"/>
        <v>110.00116874759686</v>
      </c>
      <c r="AA119" s="59">
        <f t="shared" si="39"/>
        <v>105.43051922283915</v>
      </c>
      <c r="AB119" s="77">
        <f t="shared" si="16"/>
        <v>103.45274122705258</v>
      </c>
      <c r="AC119" s="55">
        <f t="shared" si="17"/>
        <v>2.6475189921430871</v>
      </c>
      <c r="AD119" s="79">
        <f t="shared" si="18"/>
        <v>106.10026021919568</v>
      </c>
      <c r="AE119" s="79">
        <f t="shared" si="19"/>
        <v>100.80522223490949</v>
      </c>
    </row>
    <row r="120" spans="1:31" x14ac:dyDescent="0.25">
      <c r="A120" t="s">
        <v>473</v>
      </c>
      <c r="B120" s="26">
        <f t="shared" si="20"/>
        <v>100.40378461393469</v>
      </c>
      <c r="C120" s="26">
        <f t="shared" si="21"/>
        <v>97.054698054424634</v>
      </c>
      <c r="D120" s="26">
        <f t="shared" si="22"/>
        <v>98.266084212626211</v>
      </c>
      <c r="E120" s="26">
        <f t="shared" si="23"/>
        <v>100.10001687826026</v>
      </c>
      <c r="F120" s="26">
        <f t="shared" si="24"/>
        <v>99.680589332027608</v>
      </c>
      <c r="G120" s="26">
        <f t="shared" si="25"/>
        <v>105.59738276329212</v>
      </c>
      <c r="H120" s="26">
        <f t="shared" si="26"/>
        <v>98.838581939116338</v>
      </c>
      <c r="I120" s="26">
        <f t="shared" si="27"/>
        <v>100.89779138892735</v>
      </c>
      <c r="J120" s="26">
        <f t="shared" si="28"/>
        <v>98.883419965485004</v>
      </c>
      <c r="K120" s="26">
        <f t="shared" si="29"/>
        <v>106.05068589462839</v>
      </c>
      <c r="L120" s="26">
        <f t="shared" si="30"/>
        <v>105.16383247583218</v>
      </c>
      <c r="M120" s="59">
        <f t="shared" si="12"/>
        <v>100.99426068350498</v>
      </c>
      <c r="N120" s="59">
        <f t="shared" si="13"/>
        <v>3.0013719650047981</v>
      </c>
      <c r="O120" s="59">
        <f t="shared" si="14"/>
        <v>103.99563264850977</v>
      </c>
      <c r="P120" s="59">
        <f t="shared" si="15"/>
        <v>97.992888718500183</v>
      </c>
      <c r="S120" s="59">
        <f t="shared" si="31"/>
        <v>104.01298959077847</v>
      </c>
      <c r="T120" s="59">
        <f t="shared" si="32"/>
        <v>101.81089011876645</v>
      </c>
      <c r="U120" s="59">
        <f t="shared" si="33"/>
        <v>101.92539853780946</v>
      </c>
      <c r="V120" s="59">
        <f t="shared" si="34"/>
        <v>103.44592325654855</v>
      </c>
      <c r="W120" s="59">
        <f t="shared" si="35"/>
        <v>104.03898828080061</v>
      </c>
      <c r="X120" s="59">
        <f t="shared" si="36"/>
        <v>102.31552541841413</v>
      </c>
      <c r="Y120" s="59">
        <f t="shared" si="37"/>
        <v>100.05250937557693</v>
      </c>
      <c r="Z120" s="59">
        <f t="shared" si="38"/>
        <v>113.77837927815129</v>
      </c>
      <c r="AA120" s="59">
        <f t="shared" si="39"/>
        <v>106.06245278365252</v>
      </c>
      <c r="AB120" s="77">
        <f t="shared" si="16"/>
        <v>104.16033962672205</v>
      </c>
      <c r="AC120" s="55">
        <f t="shared" si="17"/>
        <v>3.7633323535161827</v>
      </c>
      <c r="AD120" s="79">
        <f t="shared" si="18"/>
        <v>107.92367198023823</v>
      </c>
      <c r="AE120" s="79">
        <f t="shared" si="19"/>
        <v>100.39700727320587</v>
      </c>
    </row>
    <row r="121" spans="1:31" x14ac:dyDescent="0.25">
      <c r="A121" t="s">
        <v>474</v>
      </c>
      <c r="B121" s="26">
        <f t="shared" si="20"/>
        <v>100.15356452842798</v>
      </c>
      <c r="C121" s="26">
        <f t="shared" si="21"/>
        <v>97.086220602696415</v>
      </c>
      <c r="D121" s="26">
        <f t="shared" si="22"/>
        <v>97.009375511470438</v>
      </c>
      <c r="E121" s="26">
        <f t="shared" si="23"/>
        <v>99.529347075050239</v>
      </c>
      <c r="F121" s="26">
        <f t="shared" si="24"/>
        <v>99.205664789036348</v>
      </c>
      <c r="G121" s="26">
        <f t="shared" si="25"/>
        <v>103.94612191994021</v>
      </c>
      <c r="H121" s="26">
        <f t="shared" si="26"/>
        <v>99.578468231954957</v>
      </c>
      <c r="I121" s="26">
        <f t="shared" si="27"/>
        <v>101.44034196672172</v>
      </c>
      <c r="J121" s="26">
        <f t="shared" si="28"/>
        <v>98.540514517053609</v>
      </c>
      <c r="K121" s="26">
        <f t="shared" si="29"/>
        <v>107.07606027208941</v>
      </c>
      <c r="L121" s="26">
        <f t="shared" si="30"/>
        <v>104.76300845820188</v>
      </c>
      <c r="M121" s="59">
        <f t="shared" si="12"/>
        <v>100.75715344296755</v>
      </c>
      <c r="N121" s="59">
        <f t="shared" si="13"/>
        <v>3.0853767092614155</v>
      </c>
      <c r="O121" s="59">
        <f t="shared" si="14"/>
        <v>103.84253015222896</v>
      </c>
      <c r="P121" s="59">
        <f t="shared" si="15"/>
        <v>97.671776733706139</v>
      </c>
      <c r="S121" s="59">
        <f t="shared" si="31"/>
        <v>104.9726416114998</v>
      </c>
      <c r="T121" s="59">
        <f t="shared" si="32"/>
        <v>103.1725481042259</v>
      </c>
      <c r="U121" s="59">
        <f t="shared" si="33"/>
        <v>101.46263120331311</v>
      </c>
      <c r="V121" s="59">
        <f t="shared" si="34"/>
        <v>101.771707013748</v>
      </c>
      <c r="W121" s="59">
        <f t="shared" si="35"/>
        <v>103.36889099693964</v>
      </c>
      <c r="X121" s="59">
        <f t="shared" si="36"/>
        <v>101.99388547015246</v>
      </c>
      <c r="Y121" s="59">
        <f t="shared" si="37"/>
        <v>101.8103305493123</v>
      </c>
      <c r="Z121" s="59">
        <f t="shared" si="38"/>
        <v>114.83336261618375</v>
      </c>
      <c r="AA121" s="59">
        <f t="shared" si="39"/>
        <v>100.96750867939235</v>
      </c>
      <c r="AB121" s="77">
        <f t="shared" si="16"/>
        <v>103.8170562494186</v>
      </c>
      <c r="AC121" s="55">
        <f t="shared" si="17"/>
        <v>4.0621315998637213</v>
      </c>
      <c r="AD121" s="79">
        <f t="shared" si="18"/>
        <v>107.87918784928232</v>
      </c>
      <c r="AE121" s="79">
        <f t="shared" si="19"/>
        <v>99.75492464955488</v>
      </c>
    </row>
    <row r="122" spans="1:31" x14ac:dyDescent="0.25">
      <c r="A122" t="s">
        <v>475</v>
      </c>
      <c r="B122" s="26">
        <f t="shared" si="20"/>
        <v>101.22320151050413</v>
      </c>
      <c r="C122" s="26">
        <f t="shared" si="21"/>
        <v>96.603100789442252</v>
      </c>
      <c r="D122" s="26">
        <f t="shared" si="22"/>
        <v>99.289686386303259</v>
      </c>
      <c r="E122" s="26">
        <f t="shared" si="23"/>
        <v>99.735617876187419</v>
      </c>
      <c r="F122" s="26">
        <f t="shared" si="24"/>
        <v>105.05192250400768</v>
      </c>
      <c r="G122" s="26">
        <f t="shared" si="25"/>
        <v>102.38783219216303</v>
      </c>
      <c r="H122" s="26">
        <f t="shared" si="26"/>
        <v>99.376102350804217</v>
      </c>
      <c r="I122" s="26">
        <f t="shared" si="27"/>
        <v>101.84730854358912</v>
      </c>
      <c r="J122" s="26">
        <f t="shared" si="28"/>
        <v>98.559000189900573</v>
      </c>
      <c r="K122" s="26">
        <f t="shared" si="29"/>
        <v>108.81853394763328</v>
      </c>
      <c r="L122" s="26">
        <f t="shared" si="30"/>
        <v>104.38585821986221</v>
      </c>
      <c r="M122" s="59">
        <f t="shared" si="12"/>
        <v>101.57074222821792</v>
      </c>
      <c r="N122" s="59">
        <f t="shared" si="13"/>
        <v>3.3107851493390479</v>
      </c>
      <c r="O122" s="59">
        <f t="shared" si="14"/>
        <v>104.88152737755698</v>
      </c>
      <c r="P122" s="59">
        <f t="shared" si="15"/>
        <v>98.25995707887887</v>
      </c>
      <c r="S122" s="59">
        <f t="shared" si="31"/>
        <v>106.31225705214322</v>
      </c>
      <c r="T122" s="59">
        <f t="shared" si="32"/>
        <v>104.01010649230136</v>
      </c>
      <c r="U122" s="59">
        <f t="shared" si="33"/>
        <v>101.31567247624199</v>
      </c>
      <c r="V122" s="59">
        <f t="shared" si="34"/>
        <v>98.689081752836756</v>
      </c>
      <c r="W122" s="59">
        <f t="shared" si="35"/>
        <v>103.31711984690217</v>
      </c>
      <c r="X122" s="59">
        <f t="shared" si="36"/>
        <v>102.44455767647867</v>
      </c>
      <c r="Y122" s="59">
        <f t="shared" si="37"/>
        <v>101.54753229675728</v>
      </c>
      <c r="Z122" s="59">
        <f t="shared" si="38"/>
        <v>116.58103293573842</v>
      </c>
      <c r="AA122" s="59">
        <f t="shared" si="39"/>
        <v>109.84377417460807</v>
      </c>
      <c r="AB122" s="77">
        <f t="shared" si="16"/>
        <v>104.89568163377866</v>
      </c>
      <c r="AC122" s="55">
        <f t="shared" si="17"/>
        <v>5.1084929468498226</v>
      </c>
      <c r="AD122" s="79">
        <f t="shared" si="18"/>
        <v>110.00417458062849</v>
      </c>
      <c r="AE122" s="79">
        <f t="shared" si="19"/>
        <v>99.787188686928843</v>
      </c>
    </row>
    <row r="123" spans="1:31" x14ac:dyDescent="0.25">
      <c r="A123" t="s">
        <v>476</v>
      </c>
      <c r="B123" s="26">
        <f t="shared" si="20"/>
        <v>101.30099450803662</v>
      </c>
      <c r="C123" s="26">
        <f t="shared" si="21"/>
        <v>97.633270073797689</v>
      </c>
      <c r="D123" s="26">
        <f t="shared" si="22"/>
        <v>98.592405797133395</v>
      </c>
      <c r="E123" s="26">
        <f t="shared" si="23"/>
        <v>99.766631679439641</v>
      </c>
      <c r="F123" s="26">
        <f t="shared" si="24"/>
        <v>106.44038090259522</v>
      </c>
      <c r="G123" s="26">
        <f t="shared" si="25"/>
        <v>102.85265863005364</v>
      </c>
      <c r="H123" s="26">
        <f t="shared" si="26"/>
        <v>98.540792663518857</v>
      </c>
      <c r="I123" s="26">
        <f t="shared" si="27"/>
        <v>102.01392532178065</v>
      </c>
      <c r="J123" s="26">
        <f t="shared" si="28"/>
        <v>98.688034221444241</v>
      </c>
      <c r="K123" s="26">
        <f t="shared" si="29"/>
        <v>109.67991128499422</v>
      </c>
      <c r="L123" s="26">
        <f t="shared" si="30"/>
        <v>105.95036898491085</v>
      </c>
      <c r="M123" s="59">
        <f t="shared" si="12"/>
        <v>101.95085218797318</v>
      </c>
      <c r="N123" s="59">
        <f t="shared" si="13"/>
        <v>3.7428220884383463</v>
      </c>
      <c r="O123" s="59">
        <f t="shared" si="14"/>
        <v>105.69367427641153</v>
      </c>
      <c r="P123" s="59">
        <f t="shared" si="15"/>
        <v>98.208030099534838</v>
      </c>
      <c r="S123" s="59">
        <f t="shared" si="31"/>
        <v>108.36564829115494</v>
      </c>
      <c r="T123" s="59">
        <f t="shared" si="32"/>
        <v>104.99147878351789</v>
      </c>
      <c r="U123" s="59">
        <f t="shared" si="33"/>
        <v>101.89607918585683</v>
      </c>
      <c r="V123" s="59">
        <f t="shared" si="34"/>
        <v>97.825785693461015</v>
      </c>
      <c r="W123" s="59">
        <f t="shared" si="35"/>
        <v>104.75594294257272</v>
      </c>
      <c r="X123" s="59">
        <f t="shared" si="36"/>
        <v>102.37706267393094</v>
      </c>
      <c r="Y123" s="59">
        <f t="shared" si="37"/>
        <v>104.20362688960434</v>
      </c>
      <c r="Z123" s="59">
        <f t="shared" si="38"/>
        <v>118.74802032789297</v>
      </c>
      <c r="AA123" s="59">
        <f t="shared" si="39"/>
        <v>107.98399224211539</v>
      </c>
      <c r="AB123" s="77">
        <f t="shared" si="16"/>
        <v>105.68307078112301</v>
      </c>
      <c r="AC123" s="55">
        <f t="shared" si="17"/>
        <v>5.5148074608395019</v>
      </c>
      <c r="AD123" s="79">
        <f t="shared" si="18"/>
        <v>111.19787824196251</v>
      </c>
      <c r="AE123" s="79">
        <f t="shared" si="19"/>
        <v>100.1682633202835</v>
      </c>
    </row>
    <row r="124" spans="1:31" x14ac:dyDescent="0.25">
      <c r="A124" t="s">
        <v>477</v>
      </c>
      <c r="B124" s="26">
        <f t="shared" si="20"/>
        <v>102.3230132329758</v>
      </c>
      <c r="C124" s="26">
        <f t="shared" si="21"/>
        <v>98.297644539614566</v>
      </c>
      <c r="D124" s="26">
        <f t="shared" si="22"/>
        <v>98.404308668311444</v>
      </c>
      <c r="E124" s="26">
        <f t="shared" si="23"/>
        <v>100.15952593186456</v>
      </c>
      <c r="F124" s="26">
        <f t="shared" si="24"/>
        <v>106.02901607327786</v>
      </c>
      <c r="G124" s="26">
        <f t="shared" si="25"/>
        <v>103.17397065195759</v>
      </c>
      <c r="H124" s="26">
        <f t="shared" si="26"/>
        <v>97.958504145357537</v>
      </c>
      <c r="I124" s="26">
        <f t="shared" si="27"/>
        <v>102.98551678559433</v>
      </c>
      <c r="J124" s="26">
        <f t="shared" si="28"/>
        <v>99.087720696362609</v>
      </c>
      <c r="K124" s="26">
        <f t="shared" si="29"/>
        <v>109.30944551071595</v>
      </c>
      <c r="L124" s="26">
        <f t="shared" si="30"/>
        <v>107.00039323990271</v>
      </c>
      <c r="M124" s="59">
        <f t="shared" si="12"/>
        <v>102.24809631599409</v>
      </c>
      <c r="N124" s="59">
        <f t="shared" si="13"/>
        <v>3.7084725048097464</v>
      </c>
      <c r="O124" s="59">
        <f t="shared" si="14"/>
        <v>105.95656882080384</v>
      </c>
      <c r="P124" s="59">
        <f t="shared" si="15"/>
        <v>98.539623811184342</v>
      </c>
      <c r="S124" s="59">
        <f t="shared" si="31"/>
        <v>113.70536851404293</v>
      </c>
      <c r="T124" s="59">
        <f t="shared" si="32"/>
        <v>105.38182885284037</v>
      </c>
      <c r="U124" s="59">
        <f t="shared" si="33"/>
        <v>102.56933837884286</v>
      </c>
      <c r="V124" s="59">
        <f t="shared" si="34"/>
        <v>99.334617535780708</v>
      </c>
      <c r="W124" s="59">
        <f t="shared" si="35"/>
        <v>104.98219713877228</v>
      </c>
      <c r="X124" s="59">
        <f t="shared" si="36"/>
        <v>101.06118449417944</v>
      </c>
      <c r="Y124" s="59">
        <f t="shared" si="37"/>
        <v>103.88294263657953</v>
      </c>
      <c r="Z124" s="59">
        <f t="shared" si="38"/>
        <v>119.29824021104594</v>
      </c>
      <c r="AA124" s="59">
        <f t="shared" si="39"/>
        <v>100.15840740676005</v>
      </c>
      <c r="AB124" s="77">
        <f t="shared" si="16"/>
        <v>105.59712501876044</v>
      </c>
      <c r="AC124" s="55">
        <f t="shared" si="17"/>
        <v>6.2837354220059725</v>
      </c>
      <c r="AD124" s="79">
        <f t="shared" si="18"/>
        <v>111.88086044076641</v>
      </c>
      <c r="AE124" s="79">
        <f t="shared" si="19"/>
        <v>99.313389596754462</v>
      </c>
    </row>
    <row r="125" spans="1:31" x14ac:dyDescent="0.25">
      <c r="A125" t="s">
        <v>478</v>
      </c>
      <c r="B125" s="26">
        <f t="shared" si="20"/>
        <v>102.68342333099147</v>
      </c>
      <c r="C125" s="26">
        <f t="shared" si="21"/>
        <v>99.042077547306789</v>
      </c>
      <c r="D125" s="26">
        <f t="shared" si="22"/>
        <v>99.328675244031672</v>
      </c>
      <c r="E125" s="26">
        <f t="shared" si="23"/>
        <v>100.17764368937672</v>
      </c>
      <c r="F125" s="26">
        <f t="shared" si="24"/>
        <v>110.53489894714848</v>
      </c>
      <c r="G125" s="26">
        <f t="shared" si="25"/>
        <v>104.78354674971173</v>
      </c>
      <c r="H125" s="26">
        <f t="shared" si="26"/>
        <v>99.584084188290888</v>
      </c>
      <c r="I125" s="26">
        <f t="shared" si="27"/>
        <v>103.61431273529389</v>
      </c>
      <c r="J125" s="26">
        <f t="shared" si="28"/>
        <v>99.569836123123153</v>
      </c>
      <c r="K125" s="26">
        <f t="shared" si="29"/>
        <v>109.9604185129031</v>
      </c>
      <c r="L125" s="26">
        <f t="shared" si="30"/>
        <v>107.18991105746944</v>
      </c>
      <c r="M125" s="59">
        <f t="shared" si="12"/>
        <v>103.31534801142249</v>
      </c>
      <c r="N125" s="59">
        <f t="shared" si="13"/>
        <v>4.1108084846644335</v>
      </c>
      <c r="O125" s="59">
        <f t="shared" si="14"/>
        <v>107.42615649608692</v>
      </c>
      <c r="P125" s="59">
        <f t="shared" si="15"/>
        <v>99.204539526758055</v>
      </c>
      <c r="S125" s="59">
        <f t="shared" si="31"/>
        <v>115.67804334918131</v>
      </c>
      <c r="T125" s="59">
        <f t="shared" si="32"/>
        <v>105.3151250190929</v>
      </c>
      <c r="U125" s="59">
        <f t="shared" si="33"/>
        <v>101.80332112873998</v>
      </c>
      <c r="V125" s="59">
        <f t="shared" si="34"/>
        <v>100.00507577144811</v>
      </c>
      <c r="W125" s="59">
        <f t="shared" si="35"/>
        <v>105.13427397251409</v>
      </c>
      <c r="X125" s="59">
        <f t="shared" si="36"/>
        <v>99.713322619840866</v>
      </c>
      <c r="Y125" s="59">
        <f t="shared" si="37"/>
        <v>102.08309999712316</v>
      </c>
      <c r="Z125" s="59">
        <f t="shared" si="38"/>
        <v>121.94590777426571</v>
      </c>
      <c r="AA125" s="59">
        <f t="shared" si="39"/>
        <v>101.33101062889749</v>
      </c>
      <c r="AB125" s="77">
        <f t="shared" si="16"/>
        <v>105.8899089179004</v>
      </c>
      <c r="AC125" s="55">
        <f t="shared" si="17"/>
        <v>7.2973439811094325</v>
      </c>
      <c r="AD125" s="79">
        <f t="shared" si="18"/>
        <v>113.18725289900983</v>
      </c>
      <c r="AE125" s="79">
        <f t="shared" si="19"/>
        <v>98.592564936790964</v>
      </c>
    </row>
    <row r="126" spans="1:31" x14ac:dyDescent="0.25">
      <c r="A126" t="s">
        <v>479</v>
      </c>
      <c r="B126" s="26">
        <f t="shared" si="20"/>
        <v>103.08371388669934</v>
      </c>
      <c r="C126" s="26">
        <f t="shared" si="21"/>
        <v>98.239791932800912</v>
      </c>
      <c r="D126" s="26">
        <f t="shared" si="22"/>
        <v>99.057764679236044</v>
      </c>
      <c r="E126" s="26">
        <f t="shared" si="23"/>
        <v>100.64754500429869</v>
      </c>
      <c r="F126" s="26">
        <f t="shared" si="24"/>
        <v>106.41342659723603</v>
      </c>
      <c r="G126" s="26">
        <f t="shared" si="25"/>
        <v>104.11814980923511</v>
      </c>
      <c r="H126" s="26">
        <f t="shared" si="26"/>
        <v>99.32030973913723</v>
      </c>
      <c r="I126" s="26">
        <f t="shared" si="27"/>
        <v>103.86032192550203</v>
      </c>
      <c r="J126" s="26">
        <f t="shared" si="28"/>
        <v>99.642114347378836</v>
      </c>
      <c r="K126" s="26">
        <f t="shared" si="29"/>
        <v>110.16373056711599</v>
      </c>
      <c r="L126" s="26">
        <f t="shared" si="30"/>
        <v>107.58161996127707</v>
      </c>
      <c r="M126" s="59">
        <f t="shared" si="12"/>
        <v>102.92077167726521</v>
      </c>
      <c r="N126" s="59">
        <f t="shared" si="13"/>
        <v>3.7470047652207574</v>
      </c>
      <c r="O126" s="59">
        <f t="shared" si="14"/>
        <v>106.66777644248596</v>
      </c>
      <c r="P126" s="59">
        <f t="shared" si="15"/>
        <v>99.173766912044456</v>
      </c>
      <c r="S126" s="59">
        <f t="shared" si="31"/>
        <v>115.00811849423656</v>
      </c>
      <c r="T126" s="59">
        <f t="shared" si="32"/>
        <v>105.95049339368128</v>
      </c>
      <c r="U126" s="59">
        <f t="shared" si="33"/>
        <v>101.78722145238595</v>
      </c>
      <c r="V126" s="59">
        <f t="shared" si="34"/>
        <v>100.17669770032978</v>
      </c>
      <c r="W126" s="59">
        <f t="shared" si="35"/>
        <v>103.84467360342214</v>
      </c>
      <c r="X126" s="59">
        <f t="shared" si="36"/>
        <v>100.35973817269628</v>
      </c>
      <c r="Y126" s="59">
        <f t="shared" si="37"/>
        <v>103.78405463432945</v>
      </c>
      <c r="Z126" s="59">
        <f t="shared" si="38"/>
        <v>125.48012967400872</v>
      </c>
      <c r="AA126" s="59">
        <f t="shared" si="39"/>
        <v>106.0204913283759</v>
      </c>
      <c r="AB126" s="77">
        <f t="shared" si="16"/>
        <v>106.93462427260734</v>
      </c>
      <c r="AC126" s="55">
        <f t="shared" si="17"/>
        <v>7.7873798968946586</v>
      </c>
      <c r="AD126" s="79">
        <f t="shared" si="18"/>
        <v>114.722004169502</v>
      </c>
      <c r="AE126" s="79">
        <f t="shared" si="19"/>
        <v>99.147244375712674</v>
      </c>
    </row>
    <row r="127" spans="1:31" x14ac:dyDescent="0.25">
      <c r="A127" t="s">
        <v>557</v>
      </c>
      <c r="B127" s="26">
        <f t="shared" si="20"/>
        <v>103.16063671647417</v>
      </c>
      <c r="C127" s="26">
        <f t="shared" si="21"/>
        <v>99.420152833812764</v>
      </c>
      <c r="D127" s="26">
        <f t="shared" si="22"/>
        <v>99.416875479783386</v>
      </c>
      <c r="E127" s="26">
        <f t="shared" si="23"/>
        <v>100.92349137362666</v>
      </c>
      <c r="F127" s="26">
        <f t="shared" si="24"/>
        <v>109.33216517013669</v>
      </c>
      <c r="G127" s="26">
        <f t="shared" si="25"/>
        <v>105.38337872857009</v>
      </c>
      <c r="H127" s="26">
        <f t="shared" si="26"/>
        <v>98.692726618595998</v>
      </c>
      <c r="I127" s="26">
        <f t="shared" si="27"/>
        <v>104.2162466915358</v>
      </c>
      <c r="J127" s="26">
        <f t="shared" si="28"/>
        <v>99.196806341518894</v>
      </c>
      <c r="K127" s="26">
        <f t="shared" si="29"/>
        <v>112.07115785244639</v>
      </c>
      <c r="L127" s="26">
        <f t="shared" si="30"/>
        <v>107.85259259070246</v>
      </c>
      <c r="M127" s="59">
        <f t="shared" si="12"/>
        <v>103.60602094520031</v>
      </c>
      <c r="N127" s="59">
        <f t="shared" si="13"/>
        <v>4.390676232719529</v>
      </c>
      <c r="O127" s="59">
        <f t="shared" si="14"/>
        <v>107.99669717791984</v>
      </c>
      <c r="P127" s="59">
        <f t="shared" si="15"/>
        <v>99.215344712480785</v>
      </c>
      <c r="S127" s="59">
        <f t="shared" si="31"/>
        <v>117.23533751383253</v>
      </c>
      <c r="T127" s="59">
        <f t="shared" si="32"/>
        <v>106.30957005837473</v>
      </c>
      <c r="U127" s="59">
        <f t="shared" si="33"/>
        <v>103.21497789245325</v>
      </c>
      <c r="V127" s="59">
        <f t="shared" si="34"/>
        <v>100.82069830444338</v>
      </c>
      <c r="W127" s="59">
        <f t="shared" si="35"/>
        <v>104.76610886035502</v>
      </c>
      <c r="X127" s="59">
        <f t="shared" si="36"/>
        <v>99.465527378199354</v>
      </c>
      <c r="Y127" s="59">
        <f t="shared" si="37"/>
        <v>102.32873494579941</v>
      </c>
      <c r="Z127" s="59">
        <f t="shared" si="38"/>
        <v>124.06688439146055</v>
      </c>
      <c r="AA127" s="59">
        <f t="shared" si="39"/>
        <v>105.29805774522885</v>
      </c>
      <c r="AB127" s="77">
        <f t="shared" si="16"/>
        <v>107.05621078779411</v>
      </c>
      <c r="AC127" s="55">
        <f t="shared" si="17"/>
        <v>7.7134440156334652</v>
      </c>
      <c r="AD127" s="79">
        <f t="shared" si="18"/>
        <v>114.76965480342758</v>
      </c>
      <c r="AE127" s="79">
        <f t="shared" si="19"/>
        <v>99.342766772160644</v>
      </c>
    </row>
    <row r="128" spans="1:31" x14ac:dyDescent="0.25">
      <c r="A128" t="s">
        <v>558</v>
      </c>
      <c r="B128" s="26">
        <f t="shared" si="20"/>
        <v>103.23067852736558</v>
      </c>
      <c r="C128" s="26">
        <f t="shared" si="21"/>
        <v>98.998423872586415</v>
      </c>
      <c r="D128" s="26">
        <f t="shared" si="22"/>
        <v>101.29000766551253</v>
      </c>
      <c r="E128" s="26">
        <f t="shared" si="23"/>
        <v>100.94882195017749</v>
      </c>
      <c r="F128" s="26">
        <f t="shared" si="24"/>
        <v>108.41337586983522</v>
      </c>
      <c r="G128" s="26">
        <f t="shared" si="25"/>
        <v>105.65209308126471</v>
      </c>
      <c r="H128" s="26">
        <f t="shared" si="26"/>
        <v>97.242661165582163</v>
      </c>
      <c r="I128" s="26">
        <f t="shared" si="27"/>
        <v>104.44939484743246</v>
      </c>
      <c r="J128" s="26">
        <f t="shared" si="28"/>
        <v>98.670595145354639</v>
      </c>
      <c r="K128" s="26">
        <f t="shared" si="29"/>
        <v>112.59155909243401</v>
      </c>
      <c r="L128" s="26">
        <f t="shared" si="30"/>
        <v>109.00720675204538</v>
      </c>
      <c r="M128" s="59">
        <f t="shared" si="12"/>
        <v>103.68134708814461</v>
      </c>
      <c r="N128" s="59">
        <f t="shared" si="13"/>
        <v>4.6368570266503584</v>
      </c>
      <c r="O128" s="59">
        <f t="shared" si="14"/>
        <v>108.31820411479497</v>
      </c>
      <c r="P128" s="59">
        <f t="shared" si="15"/>
        <v>99.044490061494244</v>
      </c>
      <c r="S128" s="59">
        <f t="shared" si="31"/>
        <v>115.65617112047997</v>
      </c>
      <c r="T128" s="59">
        <f t="shared" si="32"/>
        <v>106.42779911671434</v>
      </c>
      <c r="U128" s="59">
        <f t="shared" si="33"/>
        <v>102.7987941767329</v>
      </c>
      <c r="V128" s="59">
        <f t="shared" si="34"/>
        <v>101.37457976208321</v>
      </c>
      <c r="W128" s="59">
        <f t="shared" si="35"/>
        <v>104.45858616946748</v>
      </c>
      <c r="X128" s="59">
        <f t="shared" si="36"/>
        <v>99.014698389056548</v>
      </c>
      <c r="Y128" s="59">
        <f t="shared" si="37"/>
        <v>101.67085950306578</v>
      </c>
      <c r="Z128" s="59">
        <f t="shared" si="38"/>
        <v>125.29123604066501</v>
      </c>
      <c r="AA128" s="59">
        <f t="shared" si="39"/>
        <v>104.93005021521269</v>
      </c>
      <c r="AB128" s="77">
        <f t="shared" si="16"/>
        <v>106.84697494371977</v>
      </c>
      <c r="AC128" s="55">
        <f t="shared" si="17"/>
        <v>7.9009072478244295</v>
      </c>
      <c r="AD128" s="79">
        <f t="shared" si="18"/>
        <v>114.74788219154421</v>
      </c>
      <c r="AE128" s="79">
        <f t="shared" si="19"/>
        <v>98.946067695895337</v>
      </c>
    </row>
    <row r="129" spans="1:31" x14ac:dyDescent="0.25">
      <c r="A129" t="s">
        <v>480</v>
      </c>
      <c r="B129" s="26">
        <f t="shared" si="20"/>
        <v>103.325741008088</v>
      </c>
      <c r="C129" s="26">
        <f t="shared" si="21"/>
        <v>98.51005413055664</v>
      </c>
      <c r="D129" s="26">
        <f t="shared" si="22"/>
        <v>101.70498412616189</v>
      </c>
      <c r="E129" s="26">
        <f t="shared" si="23"/>
        <v>101.0825953489844</v>
      </c>
      <c r="F129" s="26">
        <f t="shared" si="24"/>
        <v>108.94633599852803</v>
      </c>
      <c r="G129" s="26">
        <f t="shared" si="25"/>
        <v>105.11877311347023</v>
      </c>
      <c r="H129" s="26">
        <f t="shared" si="26"/>
        <v>103.34731738369824</v>
      </c>
      <c r="I129" s="26">
        <f t="shared" si="27"/>
        <v>104.80798837866747</v>
      </c>
      <c r="J129" s="26">
        <f t="shared" si="28"/>
        <v>98.877518672925405</v>
      </c>
      <c r="K129" s="26">
        <f t="shared" si="29"/>
        <v>115.1088405487157</v>
      </c>
      <c r="L129" s="26">
        <f t="shared" si="30"/>
        <v>109.05115209084832</v>
      </c>
      <c r="M129" s="59">
        <f t="shared" si="12"/>
        <v>104.53466370914948</v>
      </c>
      <c r="N129" s="59">
        <f t="shared" si="13"/>
        <v>4.7018853484646721</v>
      </c>
      <c r="O129" s="59">
        <f t="shared" si="14"/>
        <v>109.23654905761416</v>
      </c>
      <c r="P129" s="59">
        <f t="shared" si="15"/>
        <v>99.832778360684813</v>
      </c>
      <c r="S129" s="59">
        <f t="shared" si="31"/>
        <v>115.79843644445731</v>
      </c>
      <c r="T129" s="59">
        <f t="shared" si="32"/>
        <v>107.00823733546763</v>
      </c>
      <c r="U129" s="59">
        <f t="shared" si="33"/>
        <v>103.60532028992009</v>
      </c>
      <c r="V129" s="59">
        <f t="shared" si="34"/>
        <v>100.37566240891964</v>
      </c>
      <c r="W129" s="59">
        <f t="shared" si="35"/>
        <v>104.97713624772003</v>
      </c>
      <c r="X129" s="59">
        <f t="shared" si="36"/>
        <v>98.934739152588875</v>
      </c>
      <c r="Y129" s="59">
        <f t="shared" si="37"/>
        <v>101.93156296670149</v>
      </c>
      <c r="Z129" s="59">
        <f t="shared" si="38"/>
        <v>128.10566956533523</v>
      </c>
      <c r="AA129" s="59">
        <f t="shared" si="39"/>
        <v>107.75077666238766</v>
      </c>
      <c r="AB129" s="77">
        <f t="shared" si="16"/>
        <v>107.60972678594423</v>
      </c>
      <c r="AC129" s="55">
        <f t="shared" si="17"/>
        <v>8.6301459202900102</v>
      </c>
      <c r="AD129" s="79">
        <f t="shared" si="18"/>
        <v>116.23987270623424</v>
      </c>
      <c r="AE129" s="79">
        <f t="shared" si="19"/>
        <v>98.979580865654228</v>
      </c>
    </row>
    <row r="130" spans="1:31" x14ac:dyDescent="0.25">
      <c r="A130" t="s">
        <v>481</v>
      </c>
      <c r="B130" s="26">
        <f t="shared" si="20"/>
        <v>103.4507104852805</v>
      </c>
      <c r="C130" s="26">
        <f t="shared" si="21"/>
        <v>98.852459769692402</v>
      </c>
      <c r="D130" s="26">
        <f t="shared" si="22"/>
        <v>99.461926209384771</v>
      </c>
      <c r="E130" s="26">
        <f t="shared" si="23"/>
        <v>101.25479316219482</v>
      </c>
      <c r="F130" s="26">
        <f t="shared" si="24"/>
        <v>109.35451961796248</v>
      </c>
      <c r="G130" s="26">
        <f t="shared" si="25"/>
        <v>104.84704277254116</v>
      </c>
      <c r="H130" s="26">
        <f t="shared" si="26"/>
        <v>99.031502802792986</v>
      </c>
      <c r="I130" s="26">
        <f t="shared" si="27"/>
        <v>107.21108403901385</v>
      </c>
      <c r="J130" s="26">
        <f t="shared" si="28"/>
        <v>98.78540554867773</v>
      </c>
      <c r="K130" s="26">
        <f t="shared" si="29"/>
        <v>114.54201834837312</v>
      </c>
      <c r="L130" s="26">
        <f t="shared" si="30"/>
        <v>109.93095194959952</v>
      </c>
      <c r="M130" s="59">
        <f t="shared" si="12"/>
        <v>104.24749224595575</v>
      </c>
      <c r="N130" s="59">
        <f t="shared" si="13"/>
        <v>5.1534905316220945</v>
      </c>
      <c r="O130" s="59">
        <f t="shared" si="14"/>
        <v>109.40098277757785</v>
      </c>
      <c r="P130" s="59">
        <f t="shared" si="15"/>
        <v>99.094001714333658</v>
      </c>
      <c r="S130" s="59">
        <f t="shared" si="31"/>
        <v>115.63647120660588</v>
      </c>
      <c r="T130" s="59">
        <f t="shared" si="32"/>
        <v>110.52788331013468</v>
      </c>
      <c r="U130" s="59">
        <f t="shared" si="33"/>
        <v>104.99560524474893</v>
      </c>
      <c r="V130" s="59">
        <f t="shared" si="34"/>
        <v>105.76075164568404</v>
      </c>
      <c r="W130" s="59">
        <f t="shared" si="35"/>
        <v>106.01054371918413</v>
      </c>
      <c r="X130" s="59">
        <f t="shared" si="36"/>
        <v>96.855407047387615</v>
      </c>
      <c r="Y130" s="59">
        <f t="shared" si="37"/>
        <v>100.1345552749159</v>
      </c>
      <c r="Z130" s="59">
        <f t="shared" si="38"/>
        <v>126.89345194915225</v>
      </c>
      <c r="AA130" s="59">
        <f t="shared" si="39"/>
        <v>106.32064326224744</v>
      </c>
      <c r="AB130" s="77">
        <f t="shared" si="16"/>
        <v>108.12614585111788</v>
      </c>
      <c r="AC130" s="55">
        <f t="shared" si="17"/>
        <v>8.3560435034137317</v>
      </c>
      <c r="AD130" s="79">
        <f t="shared" si="18"/>
        <v>116.48218935453161</v>
      </c>
      <c r="AE130" s="79">
        <f t="shared" si="19"/>
        <v>99.770102347704153</v>
      </c>
    </row>
    <row r="131" spans="1:31" x14ac:dyDescent="0.25">
      <c r="A131" t="s">
        <v>482</v>
      </c>
      <c r="B131" s="26">
        <f t="shared" si="20"/>
        <v>102.9691596482059</v>
      </c>
      <c r="C131" s="26">
        <f t="shared" si="21"/>
        <v>98.534040676034593</v>
      </c>
      <c r="D131" s="26">
        <f t="shared" si="22"/>
        <v>101.426702876248</v>
      </c>
      <c r="E131" s="26">
        <f t="shared" si="23"/>
        <v>101.49333044996386</v>
      </c>
      <c r="F131" s="26">
        <f t="shared" si="24"/>
        <v>110.56069254079364</v>
      </c>
      <c r="G131" s="26">
        <f t="shared" si="25"/>
        <v>105.43093518073054</v>
      </c>
      <c r="H131" s="26">
        <f t="shared" si="26"/>
        <v>101.58377945884199</v>
      </c>
      <c r="I131" s="26">
        <f t="shared" si="27"/>
        <v>106.99435080073685</v>
      </c>
      <c r="J131" s="26">
        <f t="shared" si="28"/>
        <v>98.729633290149664</v>
      </c>
      <c r="K131" s="26">
        <f t="shared" si="29"/>
        <v>116.46566632252933</v>
      </c>
      <c r="L131" s="26">
        <f t="shared" si="30"/>
        <v>110.73434362249648</v>
      </c>
      <c r="M131" s="59">
        <f t="shared" si="12"/>
        <v>104.99296680606643</v>
      </c>
      <c r="N131" s="59">
        <f t="shared" si="13"/>
        <v>5.4055046547632344</v>
      </c>
      <c r="O131" s="59">
        <f t="shared" si="14"/>
        <v>110.39847146082967</v>
      </c>
      <c r="P131" s="59">
        <f t="shared" si="15"/>
        <v>99.5874621513032</v>
      </c>
      <c r="S131" s="59">
        <f t="shared" si="31"/>
        <v>118.76894918742647</v>
      </c>
      <c r="T131" s="59">
        <f t="shared" si="32"/>
        <v>109.29343847870405</v>
      </c>
      <c r="U131" s="59">
        <f t="shared" si="33"/>
        <v>104.62650875449411</v>
      </c>
      <c r="V131" s="59">
        <f t="shared" si="34"/>
        <v>104.00446557243914</v>
      </c>
      <c r="W131" s="59">
        <f t="shared" si="35"/>
        <v>107.15058298816783</v>
      </c>
      <c r="X131" s="59">
        <f t="shared" si="36"/>
        <v>96.275075451730487</v>
      </c>
      <c r="Y131" s="59">
        <f t="shared" si="37"/>
        <v>101.98288529522416</v>
      </c>
      <c r="Z131" s="59">
        <f t="shared" si="38"/>
        <v>126.02999539122324</v>
      </c>
      <c r="AA131" s="59">
        <f t="shared" si="39"/>
        <v>108.37081186547218</v>
      </c>
      <c r="AB131" s="77">
        <f t="shared" si="16"/>
        <v>108.50030144276462</v>
      </c>
      <c r="AC131" s="55">
        <f t="shared" si="17"/>
        <v>8.448238106797719</v>
      </c>
      <c r="AD131" s="79">
        <f t="shared" si="18"/>
        <v>116.94853954956234</v>
      </c>
      <c r="AE131" s="79">
        <f t="shared" si="19"/>
        <v>100.05206333596691</v>
      </c>
    </row>
    <row r="132" spans="1:31" x14ac:dyDescent="0.25">
      <c r="A132" t="s">
        <v>483</v>
      </c>
      <c r="B132" s="26">
        <f t="shared" si="20"/>
        <v>103.61016538006787</v>
      </c>
      <c r="C132" s="26">
        <f t="shared" si="21"/>
        <v>99.573411695508725</v>
      </c>
      <c r="D132" s="26">
        <f t="shared" si="22"/>
        <v>101.24090650334148</v>
      </c>
      <c r="E132" s="26">
        <f t="shared" si="23"/>
        <v>102.2336267689208</v>
      </c>
      <c r="F132" s="26">
        <f t="shared" si="24"/>
        <v>111.28312810947143</v>
      </c>
      <c r="G132" s="26">
        <f t="shared" si="25"/>
        <v>106.26439697282201</v>
      </c>
      <c r="H132" s="26">
        <f t="shared" si="26"/>
        <v>104.0389575061963</v>
      </c>
      <c r="I132" s="26">
        <f t="shared" si="27"/>
        <v>107.81560629517455</v>
      </c>
      <c r="J132" s="26">
        <f t="shared" si="28"/>
        <v>98.638528933860897</v>
      </c>
      <c r="K132" s="26">
        <f t="shared" si="29"/>
        <v>118.86610962425259</v>
      </c>
      <c r="L132" s="26">
        <f t="shared" si="30"/>
        <v>111.8641357553736</v>
      </c>
      <c r="M132" s="59">
        <f t="shared" si="12"/>
        <v>105.94808850409004</v>
      </c>
      <c r="N132" s="59">
        <f t="shared" si="13"/>
        <v>5.8235948416337795</v>
      </c>
      <c r="O132" s="59">
        <f t="shared" si="14"/>
        <v>111.77168334572382</v>
      </c>
      <c r="P132" s="59">
        <f t="shared" si="15"/>
        <v>100.12449366245626</v>
      </c>
      <c r="S132" s="59">
        <f t="shared" si="31"/>
        <v>118.9922290761358</v>
      </c>
      <c r="T132" s="59">
        <f t="shared" si="32"/>
        <v>111.1673129882538</v>
      </c>
      <c r="U132" s="59">
        <f t="shared" si="33"/>
        <v>106.83583130120167</v>
      </c>
      <c r="V132" s="59">
        <f t="shared" si="34"/>
        <v>104.8059257349634</v>
      </c>
      <c r="W132" s="59">
        <f t="shared" si="35"/>
        <v>107.28397571831552</v>
      </c>
      <c r="X132" s="59">
        <f t="shared" si="36"/>
        <v>96.226864735624986</v>
      </c>
      <c r="Y132" s="59">
        <f t="shared" si="37"/>
        <v>104.06821973386127</v>
      </c>
      <c r="Z132" s="59">
        <f t="shared" si="38"/>
        <v>126.03820280188371</v>
      </c>
      <c r="AA132" s="59">
        <f t="shared" si="39"/>
        <v>108.65230707084829</v>
      </c>
      <c r="AB132" s="77">
        <f t="shared" si="16"/>
        <v>109.34120768456539</v>
      </c>
      <c r="AC132" s="55">
        <f t="shared" si="17"/>
        <v>8.2098138694721587</v>
      </c>
      <c r="AD132" s="79">
        <f t="shared" si="18"/>
        <v>117.55102155403755</v>
      </c>
      <c r="AE132" s="79">
        <f t="shared" si="19"/>
        <v>101.13139381509323</v>
      </c>
    </row>
    <row r="133" spans="1:31" x14ac:dyDescent="0.25">
      <c r="A133" t="s">
        <v>484</v>
      </c>
      <c r="B133" s="26">
        <f t="shared" si="20"/>
        <v>104.37974174491929</v>
      </c>
      <c r="C133" s="26">
        <f t="shared" si="21"/>
        <v>99.95647269118011</v>
      </c>
      <c r="D133" s="26">
        <f t="shared" si="22"/>
        <v>101.28350493023062</v>
      </c>
      <c r="E133" s="26">
        <f t="shared" si="23"/>
        <v>102.78398991523949</v>
      </c>
      <c r="F133" s="26">
        <f t="shared" si="24"/>
        <v>114.76687535116903</v>
      </c>
      <c r="G133" s="26">
        <f t="shared" si="25"/>
        <v>105.72860010647751</v>
      </c>
      <c r="H133" s="26">
        <f t="shared" si="26"/>
        <v>105.77562818539997</v>
      </c>
      <c r="I133" s="26">
        <f t="shared" si="27"/>
        <v>107.5811706947587</v>
      </c>
      <c r="J133" s="26">
        <f t="shared" si="28"/>
        <v>98.207507604218975</v>
      </c>
      <c r="K133" s="26">
        <f t="shared" si="29"/>
        <v>119.65999413759434</v>
      </c>
      <c r="L133" s="26">
        <f t="shared" si="30"/>
        <v>111.65878343992206</v>
      </c>
      <c r="M133" s="59">
        <f t="shared" si="12"/>
        <v>106.52566080010091</v>
      </c>
      <c r="N133" s="59">
        <f t="shared" si="13"/>
        <v>6.234219394958922</v>
      </c>
      <c r="O133" s="59">
        <f t="shared" si="14"/>
        <v>112.75988019505984</v>
      </c>
      <c r="P133" s="59">
        <f t="shared" si="15"/>
        <v>100.29144140514198</v>
      </c>
      <c r="S133" s="59">
        <f t="shared" si="31"/>
        <v>120.44457061854747</v>
      </c>
      <c r="T133" s="59">
        <f t="shared" si="32"/>
        <v>111.00203024153268</v>
      </c>
      <c r="U133" s="59">
        <f t="shared" si="33"/>
        <v>108.58399175973554</v>
      </c>
      <c r="V133" s="59">
        <f t="shared" si="34"/>
        <v>105.58785731633036</v>
      </c>
      <c r="W133" s="59">
        <f t="shared" si="35"/>
        <v>107.92675301762986</v>
      </c>
      <c r="X133" s="59">
        <f t="shared" si="36"/>
        <v>95.729236075726106</v>
      </c>
      <c r="Y133" s="59">
        <f t="shared" si="37"/>
        <v>103.97374475360115</v>
      </c>
      <c r="Z133" s="59">
        <f t="shared" si="38"/>
        <v>128.02613621437573</v>
      </c>
      <c r="AA133" s="59">
        <f t="shared" si="39"/>
        <v>110.57867578658306</v>
      </c>
      <c r="AB133" s="77">
        <f t="shared" si="16"/>
        <v>110.20588842045134</v>
      </c>
      <c r="AC133" s="55">
        <f t="shared" si="17"/>
        <v>8.8237618133302309</v>
      </c>
      <c r="AD133" s="79">
        <f t="shared" si="18"/>
        <v>119.02965023378158</v>
      </c>
      <c r="AE133" s="79">
        <f t="shared" si="19"/>
        <v>101.38212660712111</v>
      </c>
    </row>
    <row r="134" spans="1:31" x14ac:dyDescent="0.25">
      <c r="A134" t="s">
        <v>485</v>
      </c>
      <c r="B134" s="26">
        <f t="shared" si="20"/>
        <v>105.53351725556051</v>
      </c>
      <c r="C134" s="26">
        <f t="shared" si="21"/>
        <v>98.592237917122333</v>
      </c>
      <c r="D134" s="26">
        <f t="shared" si="22"/>
        <v>102.97349970048842</v>
      </c>
      <c r="E134" s="26">
        <f t="shared" si="23"/>
        <v>102.59818400468373</v>
      </c>
      <c r="F134" s="26">
        <f t="shared" si="24"/>
        <v>115.11283192593456</v>
      </c>
      <c r="G134" s="26">
        <f t="shared" si="25"/>
        <v>106.74580406100631</v>
      </c>
      <c r="H134" s="26">
        <f t="shared" si="26"/>
        <v>106.10266191543995</v>
      </c>
      <c r="I134" s="26">
        <f t="shared" si="27"/>
        <v>108.98060947623537</v>
      </c>
      <c r="J134" s="26">
        <f t="shared" si="28"/>
        <v>99.245391128339762</v>
      </c>
      <c r="K134" s="26">
        <f t="shared" si="29"/>
        <v>120.13202028201042</v>
      </c>
      <c r="L134" s="26">
        <f t="shared" si="30"/>
        <v>113.1932554395115</v>
      </c>
      <c r="M134" s="59">
        <f t="shared" si="12"/>
        <v>107.20091028239389</v>
      </c>
      <c r="N134" s="59">
        <f t="shared" si="13"/>
        <v>6.3927282878932647</v>
      </c>
      <c r="O134" s="59">
        <f t="shared" si="14"/>
        <v>113.59363857028715</v>
      </c>
      <c r="P134" s="59">
        <f t="shared" si="15"/>
        <v>100.80818199450063</v>
      </c>
      <c r="S134" s="59">
        <f t="shared" si="31"/>
        <v>121.91731488257147</v>
      </c>
      <c r="T134" s="59">
        <f t="shared" si="32"/>
        <v>113.54098764611633</v>
      </c>
      <c r="U134" s="59">
        <f t="shared" si="33"/>
        <v>109.51854413601158</v>
      </c>
      <c r="V134" s="59">
        <f t="shared" si="34"/>
        <v>108.49574879937948</v>
      </c>
      <c r="W134" s="59">
        <f t="shared" si="35"/>
        <v>108.21276692154531</v>
      </c>
      <c r="X134" s="59">
        <f t="shared" si="36"/>
        <v>95.310312389762089</v>
      </c>
      <c r="Y134" s="59">
        <f t="shared" si="37"/>
        <v>105.07357876252719</v>
      </c>
      <c r="Z134" s="59">
        <f t="shared" si="38"/>
        <v>128.91304471683739</v>
      </c>
      <c r="AA134" s="59">
        <f t="shared" si="39"/>
        <v>110.8815595523162</v>
      </c>
      <c r="AB134" s="77">
        <f t="shared" si="16"/>
        <v>111.31820642300744</v>
      </c>
      <c r="AC134" s="55">
        <f t="shared" si="17"/>
        <v>9.0869118544715235</v>
      </c>
      <c r="AD134" s="79">
        <f t="shared" si="18"/>
        <v>120.40511827747896</v>
      </c>
      <c r="AE134" s="79">
        <f t="shared" si="19"/>
        <v>102.23129456853592</v>
      </c>
    </row>
    <row r="135" spans="1:31" x14ac:dyDescent="0.25">
      <c r="A135" t="s">
        <v>486</v>
      </c>
      <c r="B135" s="26">
        <f t="shared" si="20"/>
        <v>106.90863666935124</v>
      </c>
      <c r="C135" s="26">
        <f t="shared" si="21"/>
        <v>98.640233983696504</v>
      </c>
      <c r="D135" s="26">
        <f t="shared" si="22"/>
        <v>103.18676737456471</v>
      </c>
      <c r="E135" s="26">
        <f t="shared" si="23"/>
        <v>103.85686707842589</v>
      </c>
      <c r="F135" s="26">
        <f t="shared" si="24"/>
        <v>116.61444896930948</v>
      </c>
      <c r="G135" s="26">
        <f t="shared" si="25"/>
        <v>108.10578163487543</v>
      </c>
      <c r="H135" s="26">
        <f t="shared" si="26"/>
        <v>111.4033269754964</v>
      </c>
      <c r="I135" s="26">
        <f t="shared" si="27"/>
        <v>109.32718685862464</v>
      </c>
      <c r="J135" s="26">
        <f t="shared" si="28"/>
        <v>99.564628358535302</v>
      </c>
      <c r="K135" s="26">
        <f t="shared" si="29"/>
        <v>122.88948272127678</v>
      </c>
      <c r="L135" s="26">
        <f t="shared" si="30"/>
        <v>114.071439243868</v>
      </c>
      <c r="M135" s="59">
        <f t="shared" si="12"/>
        <v>108.59716362436585</v>
      </c>
      <c r="N135" s="59">
        <f t="shared" si="13"/>
        <v>7.0225930807945955</v>
      </c>
      <c r="O135" s="59">
        <f t="shared" si="14"/>
        <v>115.61975670516044</v>
      </c>
      <c r="P135" s="59">
        <f t="shared" si="15"/>
        <v>101.57457054357126</v>
      </c>
      <c r="S135" s="59">
        <f t="shared" si="31"/>
        <v>123.22724202057648</v>
      </c>
      <c r="T135" s="59">
        <f t="shared" si="32"/>
        <v>112.6707747367229</v>
      </c>
      <c r="U135" s="59">
        <f t="shared" si="33"/>
        <v>110.06072395035382</v>
      </c>
      <c r="V135" s="59">
        <f t="shared" si="34"/>
        <v>110.24946241080058</v>
      </c>
      <c r="W135" s="59">
        <f t="shared" si="35"/>
        <v>108.34409998672989</v>
      </c>
      <c r="X135" s="59">
        <f t="shared" si="36"/>
        <v>94.023517422490499</v>
      </c>
      <c r="Y135" s="59">
        <f t="shared" si="37"/>
        <v>104.04852871801991</v>
      </c>
      <c r="Z135" s="59">
        <f t="shared" si="38"/>
        <v>135.4076473049281</v>
      </c>
      <c r="AA135" s="59">
        <f t="shared" si="39"/>
        <v>111.17589825156287</v>
      </c>
      <c r="AB135" s="77">
        <f t="shared" si="16"/>
        <v>112.13421053357612</v>
      </c>
      <c r="AC135" s="55">
        <f t="shared" si="17"/>
        <v>10.962088637848479</v>
      </c>
      <c r="AD135" s="79">
        <f t="shared" si="18"/>
        <v>123.0962991714246</v>
      </c>
      <c r="AE135" s="79">
        <f t="shared" si="19"/>
        <v>101.17212189572764</v>
      </c>
    </row>
    <row r="136" spans="1:31" x14ac:dyDescent="0.25">
      <c r="A136" t="s">
        <v>487</v>
      </c>
      <c r="B136" s="26">
        <f t="shared" si="20"/>
        <v>109.07103032146408</v>
      </c>
      <c r="C136" s="26">
        <f t="shared" si="21"/>
        <v>99.051669867936155</v>
      </c>
      <c r="D136" s="26">
        <f t="shared" si="22"/>
        <v>103.09043871971062</v>
      </c>
      <c r="E136" s="26">
        <f t="shared" si="23"/>
        <v>104.576487528548</v>
      </c>
      <c r="F136" s="26">
        <f t="shared" si="24"/>
        <v>120.46306808777902</v>
      </c>
      <c r="G136" s="26">
        <f t="shared" si="25"/>
        <v>110.17119448578273</v>
      </c>
      <c r="H136" s="26">
        <f t="shared" si="26"/>
        <v>110.99923339005132</v>
      </c>
      <c r="I136" s="26">
        <f t="shared" si="27"/>
        <v>111.07494643694365</v>
      </c>
      <c r="J136" s="26">
        <f t="shared" si="28"/>
        <v>99.655404865237429</v>
      </c>
      <c r="K136" s="26">
        <f t="shared" si="29"/>
        <v>122.92821012829648</v>
      </c>
      <c r="L136" s="26">
        <f t="shared" si="30"/>
        <v>115.43706191104386</v>
      </c>
      <c r="M136" s="59">
        <f t="shared" si="12"/>
        <v>109.68352234025393</v>
      </c>
      <c r="N136" s="59">
        <f t="shared" si="13"/>
        <v>7.4599152394507362</v>
      </c>
      <c r="O136" s="59">
        <f t="shared" si="14"/>
        <v>117.14343757970467</v>
      </c>
      <c r="P136" s="59">
        <f t="shared" si="15"/>
        <v>102.22360710080319</v>
      </c>
      <c r="S136" s="59">
        <f t="shared" si="31"/>
        <v>122.77606074984899</v>
      </c>
      <c r="T136" s="59">
        <f t="shared" si="32"/>
        <v>112.72389986876654</v>
      </c>
      <c r="U136" s="59">
        <f t="shared" si="33"/>
        <v>109.73337960219793</v>
      </c>
      <c r="V136" s="59">
        <f t="shared" si="34"/>
        <v>110.33775593920581</v>
      </c>
      <c r="W136" s="59">
        <f t="shared" si="35"/>
        <v>108.69444899695789</v>
      </c>
      <c r="X136" s="59">
        <f t="shared" si="36"/>
        <v>94.201701093560146</v>
      </c>
      <c r="Y136" s="59">
        <f t="shared" si="37"/>
        <v>104.98968944893925</v>
      </c>
      <c r="Z136" s="59">
        <f t="shared" si="38"/>
        <v>131.38566191535094</v>
      </c>
      <c r="AA136" s="59">
        <f t="shared" si="39"/>
        <v>112.22136124203837</v>
      </c>
      <c r="AB136" s="77">
        <f t="shared" si="16"/>
        <v>111.89599542854064</v>
      </c>
      <c r="AC136" s="55">
        <f t="shared" si="17"/>
        <v>9.8722632843888167</v>
      </c>
      <c r="AD136" s="79">
        <f t="shared" si="18"/>
        <v>121.76825871292947</v>
      </c>
      <c r="AE136" s="79">
        <f t="shared" si="19"/>
        <v>102.02373214415182</v>
      </c>
    </row>
    <row r="137" spans="1:31" x14ac:dyDescent="0.25">
      <c r="A137" t="s">
        <v>488</v>
      </c>
      <c r="B137" s="26">
        <f t="shared" si="20"/>
        <v>110.24658680043868</v>
      </c>
      <c r="C137" s="26">
        <f t="shared" si="21"/>
        <v>99.801582560586709</v>
      </c>
      <c r="D137" s="26">
        <f t="shared" si="22"/>
        <v>104.19465001231663</v>
      </c>
      <c r="E137" s="26">
        <f t="shared" si="23"/>
        <v>105.61941896589009</v>
      </c>
      <c r="F137" s="26">
        <f t="shared" si="24"/>
        <v>119.46775779299695</v>
      </c>
      <c r="G137" s="26">
        <f t="shared" si="25"/>
        <v>111.34300061980744</v>
      </c>
      <c r="H137" s="26">
        <f t="shared" si="26"/>
        <v>108.95717913065953</v>
      </c>
      <c r="I137" s="26">
        <f t="shared" si="27"/>
        <v>111.18891209865258</v>
      </c>
      <c r="J137" s="26">
        <f t="shared" si="28"/>
        <v>100.032772349065</v>
      </c>
      <c r="K137" s="26">
        <f t="shared" si="29"/>
        <v>122.30978782601089</v>
      </c>
      <c r="L137" s="26">
        <f t="shared" si="30"/>
        <v>115.52088410083159</v>
      </c>
      <c r="M137" s="59">
        <f t="shared" si="12"/>
        <v>109.88023020520509</v>
      </c>
      <c r="N137" s="59">
        <f t="shared" si="13"/>
        <v>6.9550638805685221</v>
      </c>
      <c r="O137" s="59">
        <f t="shared" si="14"/>
        <v>116.83529408577361</v>
      </c>
      <c r="P137" s="59">
        <f t="shared" si="15"/>
        <v>102.92516632463658</v>
      </c>
      <c r="S137" s="59">
        <f t="shared" si="31"/>
        <v>124.38393577444727</v>
      </c>
      <c r="T137" s="59">
        <f t="shared" si="32"/>
        <v>112.63233593461874</v>
      </c>
      <c r="U137" s="59">
        <f t="shared" si="33"/>
        <v>109.60999596327763</v>
      </c>
      <c r="V137" s="59">
        <f t="shared" si="34"/>
        <v>110.38332723871946</v>
      </c>
      <c r="W137" s="59">
        <f t="shared" si="35"/>
        <v>108.6578458081846</v>
      </c>
      <c r="X137" s="59">
        <f t="shared" si="36"/>
        <v>93.06189001685415</v>
      </c>
      <c r="Y137" s="59">
        <f t="shared" si="37"/>
        <v>104.97354560900123</v>
      </c>
      <c r="Z137" s="59">
        <f t="shared" si="38"/>
        <v>133.52294556423331</v>
      </c>
      <c r="AA137" s="59">
        <f t="shared" si="39"/>
        <v>113.09123606328788</v>
      </c>
      <c r="AB137" s="77">
        <f t="shared" si="16"/>
        <v>112.25745088584713</v>
      </c>
      <c r="AC137" s="55">
        <f t="shared" si="17"/>
        <v>10.776063923117359</v>
      </c>
      <c r="AD137" s="79">
        <f t="shared" si="18"/>
        <v>123.0335148089645</v>
      </c>
      <c r="AE137" s="79">
        <f t="shared" si="19"/>
        <v>101.48138696272977</v>
      </c>
    </row>
    <row r="138" spans="1:31" x14ac:dyDescent="0.25">
      <c r="A138" t="s">
        <v>489</v>
      </c>
      <c r="B138" s="26">
        <f t="shared" si="20"/>
        <v>110.3589990875287</v>
      </c>
      <c r="C138" s="26">
        <f t="shared" si="21"/>
        <v>99.789864995267024</v>
      </c>
      <c r="D138" s="26">
        <f t="shared" si="22"/>
        <v>104.4357196351194</v>
      </c>
      <c r="E138" s="26">
        <f t="shared" si="23"/>
        <v>106.27860733254921</v>
      </c>
      <c r="F138" s="26">
        <f t="shared" si="24"/>
        <v>117.97355640779499</v>
      </c>
      <c r="G138" s="26">
        <f t="shared" si="25"/>
        <v>112.80391909458575</v>
      </c>
      <c r="H138" s="26">
        <f t="shared" si="26"/>
        <v>111.85356074765609</v>
      </c>
      <c r="I138" s="26">
        <f t="shared" si="27"/>
        <v>114.71828031744089</v>
      </c>
      <c r="J138" s="26">
        <f t="shared" si="28"/>
        <v>99.828219426197663</v>
      </c>
      <c r="K138" s="26">
        <f t="shared" si="29"/>
        <v>124.03854155919491</v>
      </c>
      <c r="L138" s="26">
        <f t="shared" si="30"/>
        <v>116.39555227808384</v>
      </c>
      <c r="M138" s="59">
        <f t="shared" si="12"/>
        <v>110.77043826194712</v>
      </c>
      <c r="N138" s="59">
        <f t="shared" si="13"/>
        <v>7.2691294278230911</v>
      </c>
      <c r="O138" s="59">
        <f t="shared" si="14"/>
        <v>118.03956768977021</v>
      </c>
      <c r="P138" s="59">
        <f t="shared" si="15"/>
        <v>103.50130883412403</v>
      </c>
      <c r="S138" s="59">
        <f t="shared" si="31"/>
        <v>125.27462744800712</v>
      </c>
      <c r="T138" s="59">
        <f t="shared" si="32"/>
        <v>111.84782063205097</v>
      </c>
      <c r="U138" s="59">
        <f t="shared" si="33"/>
        <v>110.42618502981902</v>
      </c>
      <c r="V138" s="59">
        <f t="shared" si="34"/>
        <v>111.33154219916166</v>
      </c>
      <c r="W138" s="59">
        <f t="shared" si="35"/>
        <v>108.21813676234203</v>
      </c>
      <c r="X138" s="59">
        <f t="shared" si="36"/>
        <v>93.064163367694903</v>
      </c>
      <c r="Y138" s="59">
        <f t="shared" si="37"/>
        <v>106.412986797523</v>
      </c>
      <c r="Z138" s="59">
        <f t="shared" si="38"/>
        <v>133.53164572750381</v>
      </c>
      <c r="AA138" s="59">
        <f t="shared" si="39"/>
        <v>115.10368985033834</v>
      </c>
      <c r="AB138" s="77">
        <f t="shared" si="16"/>
        <v>112.80119975716009</v>
      </c>
      <c r="AC138" s="55">
        <f t="shared" si="17"/>
        <v>10.804901695463116</v>
      </c>
      <c r="AD138" s="79">
        <f t="shared" si="18"/>
        <v>123.60610145262321</v>
      </c>
      <c r="AE138" s="79">
        <f t="shared" si="19"/>
        <v>101.99629806169698</v>
      </c>
    </row>
    <row r="139" spans="1:31" x14ac:dyDescent="0.25">
      <c r="A139" t="s">
        <v>490</v>
      </c>
      <c r="B139" s="26">
        <f t="shared" si="20"/>
        <v>110.35434034322628</v>
      </c>
      <c r="C139" s="26">
        <f t="shared" si="21"/>
        <v>99.525944068154871</v>
      </c>
      <c r="D139" s="26">
        <f t="shared" si="22"/>
        <v>104.30048478442606</v>
      </c>
      <c r="E139" s="26">
        <f t="shared" si="23"/>
        <v>106.97782882279409</v>
      </c>
      <c r="F139" s="26">
        <f t="shared" si="24"/>
        <v>119.18886456170878</v>
      </c>
      <c r="G139" s="26">
        <f t="shared" si="25"/>
        <v>112.45441413918596</v>
      </c>
      <c r="H139" s="26">
        <f t="shared" si="26"/>
        <v>109.84367060182471</v>
      </c>
      <c r="I139" s="26">
        <f t="shared" si="27"/>
        <v>114.8173196692555</v>
      </c>
      <c r="J139" s="26">
        <f t="shared" si="28"/>
        <v>100.06753701484882</v>
      </c>
      <c r="K139" s="26">
        <f t="shared" si="29"/>
        <v>125.75070564095977</v>
      </c>
      <c r="L139" s="26">
        <f t="shared" si="30"/>
        <v>117.67715429265158</v>
      </c>
      <c r="M139" s="59">
        <f t="shared" si="12"/>
        <v>110.99620581263966</v>
      </c>
      <c r="N139" s="59">
        <f t="shared" si="13"/>
        <v>7.7453818872689597</v>
      </c>
      <c r="O139" s="59">
        <f t="shared" si="14"/>
        <v>118.74158769990862</v>
      </c>
      <c r="P139" s="59">
        <f t="shared" si="15"/>
        <v>103.2508239253707</v>
      </c>
      <c r="S139" s="59">
        <f t="shared" si="31"/>
        <v>124.90303382933101</v>
      </c>
      <c r="T139" s="59">
        <f t="shared" si="32"/>
        <v>112.51602129545188</v>
      </c>
      <c r="U139" s="59">
        <f t="shared" si="33"/>
        <v>110.62537721321368</v>
      </c>
      <c r="V139" s="59">
        <f t="shared" si="34"/>
        <v>110.57534906647295</v>
      </c>
      <c r="W139" s="59">
        <f t="shared" si="35"/>
        <v>108.91171422678265</v>
      </c>
      <c r="X139" s="59">
        <f t="shared" si="36"/>
        <v>89.657351154313474</v>
      </c>
      <c r="Y139" s="59">
        <f t="shared" si="37"/>
        <v>106.79772969569979</v>
      </c>
      <c r="Z139" s="59">
        <f t="shared" si="38"/>
        <v>134.81523547954299</v>
      </c>
      <c r="AA139" s="59">
        <f t="shared" si="39"/>
        <v>117.94832953660492</v>
      </c>
      <c r="AB139" s="77">
        <f t="shared" si="16"/>
        <v>112.97223794415703</v>
      </c>
      <c r="AC139" s="55">
        <f t="shared" si="17"/>
        <v>11.803385745561904</v>
      </c>
      <c r="AD139" s="79">
        <f t="shared" si="18"/>
        <v>124.77562368971894</v>
      </c>
      <c r="AE139" s="79">
        <f t="shared" si="19"/>
        <v>101.16885219859512</v>
      </c>
    </row>
    <row r="140" spans="1:31" x14ac:dyDescent="0.25">
      <c r="A140" t="s">
        <v>491</v>
      </c>
      <c r="B140" s="26">
        <f t="shared" si="20"/>
        <v>109.62015972531616</v>
      </c>
      <c r="C140" s="26">
        <f t="shared" si="21"/>
        <v>99.71938728621187</v>
      </c>
      <c r="D140" s="26">
        <f t="shared" si="22"/>
        <v>104.76950834361556</v>
      </c>
      <c r="E140" s="26">
        <f t="shared" si="23"/>
        <v>107.395143808052</v>
      </c>
      <c r="F140" s="26">
        <f t="shared" si="24"/>
        <v>118.90438271846422</v>
      </c>
      <c r="G140" s="26">
        <f t="shared" si="25"/>
        <v>113.8056788581556</v>
      </c>
      <c r="H140" s="26">
        <f t="shared" si="26"/>
        <v>114.10297462209959</v>
      </c>
      <c r="I140" s="26">
        <f t="shared" si="27"/>
        <v>115.6093394444033</v>
      </c>
      <c r="J140" s="26">
        <f t="shared" si="28"/>
        <v>100.16497139007974</v>
      </c>
      <c r="K140" s="26">
        <f t="shared" si="29"/>
        <v>127.06347454807205</v>
      </c>
      <c r="L140" s="26">
        <f t="shared" si="30"/>
        <v>119.31406145939918</v>
      </c>
      <c r="M140" s="59">
        <f t="shared" si="12"/>
        <v>111.86082565489723</v>
      </c>
      <c r="N140" s="59">
        <f t="shared" si="13"/>
        <v>8.0825356454338575</v>
      </c>
      <c r="O140" s="59">
        <f t="shared" si="14"/>
        <v>119.94336130033108</v>
      </c>
      <c r="P140" s="59">
        <f t="shared" si="15"/>
        <v>103.77829000946338</v>
      </c>
      <c r="S140" s="59">
        <f t="shared" si="31"/>
        <v>129.6482213001006</v>
      </c>
      <c r="T140" s="59">
        <f t="shared" si="32"/>
        <v>112.57841768606067</v>
      </c>
      <c r="U140" s="59">
        <f t="shared" si="33"/>
        <v>111.93946018084202</v>
      </c>
      <c r="V140" s="59">
        <f t="shared" si="34"/>
        <v>110.89777811216707</v>
      </c>
      <c r="W140" s="59">
        <f t="shared" si="35"/>
        <v>109.40210574261073</v>
      </c>
      <c r="X140" s="59">
        <f t="shared" si="36"/>
        <v>89.534041469054998</v>
      </c>
      <c r="Y140" s="59">
        <f t="shared" si="37"/>
        <v>106.45903025796906</v>
      </c>
      <c r="Z140" s="59">
        <f t="shared" si="38"/>
        <v>134.20754832324755</v>
      </c>
      <c r="AA140" s="59">
        <f t="shared" si="39"/>
        <v>117.97610100268588</v>
      </c>
      <c r="AB140" s="77">
        <f t="shared" si="16"/>
        <v>113.62696711941538</v>
      </c>
      <c r="AC140" s="55">
        <f t="shared" si="17"/>
        <v>12.293852668261072</v>
      </c>
      <c r="AD140" s="79">
        <f t="shared" si="18"/>
        <v>125.92081978767645</v>
      </c>
      <c r="AE140" s="79">
        <f t="shared" si="19"/>
        <v>101.33311445115432</v>
      </c>
    </row>
    <row r="141" spans="1:31" x14ac:dyDescent="0.25">
      <c r="A141" t="s">
        <v>492</v>
      </c>
      <c r="B141" s="26">
        <f t="shared" si="20"/>
        <v>109.60949012988794</v>
      </c>
      <c r="C141" s="26">
        <f t="shared" si="21"/>
        <v>100.12044967880085</v>
      </c>
      <c r="D141" s="26">
        <f t="shared" si="22"/>
        <v>104.59188172075602</v>
      </c>
      <c r="E141" s="26">
        <f t="shared" si="23"/>
        <v>108.10947661569786</v>
      </c>
      <c r="F141" s="26">
        <f t="shared" si="24"/>
        <v>119.53611081615658</v>
      </c>
      <c r="G141" s="26">
        <f t="shared" si="25"/>
        <v>114.30229701743532</v>
      </c>
      <c r="H141" s="26">
        <f t="shared" si="26"/>
        <v>114.78295206254769</v>
      </c>
      <c r="I141" s="26">
        <f t="shared" si="27"/>
        <v>116.17724999704959</v>
      </c>
      <c r="J141" s="26">
        <f t="shared" si="28"/>
        <v>100.36020581892666</v>
      </c>
      <c r="K141" s="26">
        <f t="shared" si="29"/>
        <v>126.89190694216785</v>
      </c>
      <c r="L141" s="26">
        <f t="shared" si="30"/>
        <v>119.68179888968558</v>
      </c>
      <c r="M141" s="59">
        <f t="shared" si="12"/>
        <v>112.19671088082836</v>
      </c>
      <c r="N141" s="59">
        <f t="shared" si="13"/>
        <v>8.0902888345043369</v>
      </c>
      <c r="O141" s="59">
        <f t="shared" si="14"/>
        <v>120.2869997153327</v>
      </c>
      <c r="P141" s="59">
        <f t="shared" si="15"/>
        <v>104.10642204632403</v>
      </c>
      <c r="S141" s="59">
        <f t="shared" si="31"/>
        <v>128.62242016317066</v>
      </c>
      <c r="T141" s="59">
        <f t="shared" si="32"/>
        <v>113.42463198368149</v>
      </c>
      <c r="U141" s="59">
        <f t="shared" si="33"/>
        <v>111.73727783272859</v>
      </c>
      <c r="V141" s="59">
        <f t="shared" si="34"/>
        <v>111.66208971308475</v>
      </c>
      <c r="W141" s="59">
        <f t="shared" si="35"/>
        <v>110.68529172653182</v>
      </c>
      <c r="X141" s="59">
        <f t="shared" si="36"/>
        <v>88.746129424215113</v>
      </c>
      <c r="Y141" s="59">
        <f t="shared" si="37"/>
        <v>105.58090870826098</v>
      </c>
      <c r="Z141" s="59">
        <f t="shared" si="38"/>
        <v>133.22042625872498</v>
      </c>
      <c r="AA141" s="59">
        <f t="shared" si="39"/>
        <v>120.56565750726169</v>
      </c>
      <c r="AB141" s="77">
        <f t="shared" si="16"/>
        <v>113.80498147974001</v>
      </c>
      <c r="AC141" s="55">
        <f t="shared" si="17"/>
        <v>12.277118183996164</v>
      </c>
      <c r="AD141" s="79">
        <f t="shared" si="18"/>
        <v>126.08209966373617</v>
      </c>
      <c r="AE141" s="79">
        <f t="shared" si="19"/>
        <v>101.52786329574384</v>
      </c>
    </row>
    <row r="142" spans="1:31" x14ac:dyDescent="0.25">
      <c r="A142" t="s">
        <v>493</v>
      </c>
      <c r="B142" s="26">
        <f t="shared" si="20"/>
        <v>110.20455100414681</v>
      </c>
      <c r="C142" s="26">
        <f t="shared" si="21"/>
        <v>101.04617180248322</v>
      </c>
      <c r="D142" s="26">
        <f t="shared" si="22"/>
        <v>105.42993550719406</v>
      </c>
      <c r="E142" s="26">
        <f t="shared" si="23"/>
        <v>108.51094185966781</v>
      </c>
      <c r="F142" s="26">
        <f t="shared" si="24"/>
        <v>124.26042243887885</v>
      </c>
      <c r="G142" s="26">
        <f t="shared" si="25"/>
        <v>115.96753048260766</v>
      </c>
      <c r="H142" s="26">
        <f t="shared" si="26"/>
        <v>115.40517449749555</v>
      </c>
      <c r="I142" s="26">
        <f t="shared" si="27"/>
        <v>116.7278605139693</v>
      </c>
      <c r="J142" s="26">
        <f t="shared" si="28"/>
        <v>101.08083181997125</v>
      </c>
      <c r="K142" s="26">
        <f t="shared" si="29"/>
        <v>128.30171301132921</v>
      </c>
      <c r="L142" s="26">
        <f t="shared" si="30"/>
        <v>120.0351052377457</v>
      </c>
      <c r="M142" s="59">
        <f t="shared" si="12"/>
        <v>113.36093074322631</v>
      </c>
      <c r="N142" s="59">
        <f t="shared" si="13"/>
        <v>8.5690772707583331</v>
      </c>
      <c r="O142" s="59">
        <f t="shared" si="14"/>
        <v>121.93000801398463</v>
      </c>
      <c r="P142" s="59">
        <f t="shared" si="15"/>
        <v>104.79185347246798</v>
      </c>
      <c r="S142" s="59">
        <f t="shared" si="31"/>
        <v>128.77799623976563</v>
      </c>
      <c r="T142" s="59">
        <f t="shared" si="32"/>
        <v>113.03335205361795</v>
      </c>
      <c r="U142" s="59">
        <f t="shared" si="33"/>
        <v>113.63274324793267</v>
      </c>
      <c r="V142" s="59">
        <f t="shared" si="34"/>
        <v>111.2032233776479</v>
      </c>
      <c r="W142" s="59">
        <f t="shared" si="35"/>
        <v>110.94697216009719</v>
      </c>
      <c r="X142" s="59">
        <f t="shared" si="36"/>
        <v>90.209540234390317</v>
      </c>
      <c r="Y142" s="59">
        <f t="shared" si="37"/>
        <v>106.34225275834821</v>
      </c>
      <c r="Z142" s="59">
        <f t="shared" si="38"/>
        <v>131.21030358026346</v>
      </c>
      <c r="AA142" s="59">
        <f t="shared" si="39"/>
        <v>123.34084910772027</v>
      </c>
      <c r="AB142" s="77">
        <f t="shared" si="16"/>
        <v>114.29969252886485</v>
      </c>
      <c r="AC142" s="55">
        <f t="shared" si="17"/>
        <v>11.756162150835735</v>
      </c>
      <c r="AD142" s="79">
        <f t="shared" si="18"/>
        <v>126.05585467970059</v>
      </c>
      <c r="AE142" s="79">
        <f t="shared" si="19"/>
        <v>102.54353037802912</v>
      </c>
    </row>
    <row r="143" spans="1:31" x14ac:dyDescent="0.25">
      <c r="A143" t="s">
        <v>494</v>
      </c>
      <c r="B143" s="26">
        <f t="shared" si="20"/>
        <v>111.22311583244799</v>
      </c>
      <c r="C143" s="26">
        <f t="shared" si="21"/>
        <v>100.85512953653584</v>
      </c>
      <c r="D143" s="26">
        <f t="shared" si="22"/>
        <v>104.81330536789777</v>
      </c>
      <c r="E143" s="26">
        <f t="shared" si="23"/>
        <v>109.5224902818142</v>
      </c>
      <c r="F143" s="26">
        <f t="shared" si="24"/>
        <v>126.05694623626329</v>
      </c>
      <c r="G143" s="26">
        <f t="shared" si="25"/>
        <v>117.59429917029726</v>
      </c>
      <c r="H143" s="26">
        <f t="shared" si="26"/>
        <v>113.65700068045608</v>
      </c>
      <c r="I143" s="26">
        <f t="shared" si="27"/>
        <v>118.02297605675057</v>
      </c>
      <c r="J143" s="26">
        <f t="shared" si="28"/>
        <v>101.21632196645191</v>
      </c>
      <c r="K143" s="26">
        <f t="shared" si="29"/>
        <v>130.68562132275824</v>
      </c>
      <c r="L143" s="26">
        <f t="shared" si="30"/>
        <v>121.44216410663805</v>
      </c>
      <c r="M143" s="59">
        <f t="shared" si="12"/>
        <v>114.0990336871192</v>
      </c>
      <c r="N143" s="59">
        <f t="shared" si="13"/>
        <v>9.3256410253779922</v>
      </c>
      <c r="O143" s="59">
        <f t="shared" si="14"/>
        <v>123.42467471249719</v>
      </c>
      <c r="P143" s="59">
        <f t="shared" si="15"/>
        <v>104.77339266174121</v>
      </c>
      <c r="S143" s="59">
        <f t="shared" si="31"/>
        <v>129.84903263839135</v>
      </c>
      <c r="T143" s="59">
        <f t="shared" si="32"/>
        <v>113.72102509489022</v>
      </c>
      <c r="U143" s="59">
        <f t="shared" si="33"/>
        <v>115.25696924772966</v>
      </c>
      <c r="V143" s="59">
        <f t="shared" si="34"/>
        <v>112.32517632427843</v>
      </c>
      <c r="W143" s="59">
        <f t="shared" si="35"/>
        <v>111.42766853870596</v>
      </c>
      <c r="X143" s="59">
        <f t="shared" si="36"/>
        <v>88.284247246501778</v>
      </c>
      <c r="Y143" s="59">
        <f t="shared" si="37"/>
        <v>107.39661588246612</v>
      </c>
      <c r="Z143" s="59">
        <f t="shared" si="38"/>
        <v>129.27946787645647</v>
      </c>
      <c r="AA143" s="59">
        <f t="shared" si="39"/>
        <v>123.00220553344843</v>
      </c>
      <c r="AB143" s="77">
        <f t="shared" si="16"/>
        <v>114.50471204254093</v>
      </c>
      <c r="AC143" s="55">
        <f t="shared" si="17"/>
        <v>11.922832503113277</v>
      </c>
      <c r="AD143" s="79">
        <f t="shared" si="18"/>
        <v>126.4275445456542</v>
      </c>
      <c r="AE143" s="79">
        <f t="shared" si="19"/>
        <v>102.58187953942766</v>
      </c>
    </row>
    <row r="144" spans="1:31" x14ac:dyDescent="0.25">
      <c r="A144" t="s">
        <v>495</v>
      </c>
      <c r="B144" s="26">
        <f t="shared" si="20"/>
        <v>111.79509718033518</v>
      </c>
      <c r="C144" s="26">
        <f t="shared" si="21"/>
        <v>101.19526058946246</v>
      </c>
      <c r="D144" s="26">
        <f t="shared" si="22"/>
        <v>104.0618123564094</v>
      </c>
      <c r="E144" s="26">
        <f t="shared" si="23"/>
        <v>109.84908461810301</v>
      </c>
      <c r="F144" s="26">
        <f t="shared" si="24"/>
        <v>126.65525013552383</v>
      </c>
      <c r="G144" s="26">
        <f t="shared" si="25"/>
        <v>120.79421897706422</v>
      </c>
      <c r="H144" s="26">
        <f t="shared" si="26"/>
        <v>114.97459657251163</v>
      </c>
      <c r="I144" s="26">
        <f t="shared" si="27"/>
        <v>118.47053736861359</v>
      </c>
      <c r="J144" s="26">
        <f t="shared" si="28"/>
        <v>101.56082883401807</v>
      </c>
      <c r="K144" s="26">
        <f t="shared" si="29"/>
        <v>131.71724073374361</v>
      </c>
      <c r="L144" s="26">
        <f t="shared" si="30"/>
        <v>122.71927235591529</v>
      </c>
      <c r="M144" s="59">
        <f t="shared" si="12"/>
        <v>114.89029088379094</v>
      </c>
      <c r="N144" s="59">
        <f t="shared" si="13"/>
        <v>9.7608375330026096</v>
      </c>
      <c r="O144" s="59">
        <f t="shared" si="14"/>
        <v>124.65112841679355</v>
      </c>
      <c r="P144" s="59">
        <f t="shared" si="15"/>
        <v>105.12945335078832</v>
      </c>
      <c r="S144" s="59">
        <f t="shared" si="31"/>
        <v>129.60273047195457</v>
      </c>
      <c r="T144" s="59">
        <f t="shared" si="32"/>
        <v>113.53267359713755</v>
      </c>
      <c r="U144" s="59">
        <f t="shared" si="33"/>
        <v>114.74233042421783</v>
      </c>
      <c r="V144" s="59">
        <f t="shared" si="34"/>
        <v>112.1529458560406</v>
      </c>
      <c r="W144" s="59">
        <f t="shared" si="35"/>
        <v>112.32886023142984</v>
      </c>
      <c r="X144" s="59">
        <f t="shared" si="36"/>
        <v>86.624544349939242</v>
      </c>
      <c r="Y144" s="59">
        <f t="shared" si="37"/>
        <v>106.68466695509582</v>
      </c>
      <c r="Z144" s="59">
        <f t="shared" si="38"/>
        <v>131.09513805619258</v>
      </c>
      <c r="AA144" s="59">
        <f t="shared" si="39"/>
        <v>123.55101890207547</v>
      </c>
      <c r="AB144" s="77">
        <f t="shared" si="16"/>
        <v>114.47943431600928</v>
      </c>
      <c r="AC144" s="55">
        <f t="shared" si="17"/>
        <v>12.626012061555436</v>
      </c>
      <c r="AD144" s="79">
        <f t="shared" si="18"/>
        <v>127.1054463775647</v>
      </c>
      <c r="AE144" s="79">
        <f t="shared" si="19"/>
        <v>101.85342225445385</v>
      </c>
    </row>
    <row r="145" spans="1:31" x14ac:dyDescent="0.25">
      <c r="A145" t="s">
        <v>496</v>
      </c>
      <c r="B145" s="26">
        <f t="shared" si="20"/>
        <v>111.5925756751431</v>
      </c>
      <c r="C145" s="26">
        <f t="shared" si="21"/>
        <v>100.68077905726443</v>
      </c>
      <c r="D145" s="26">
        <f t="shared" si="22"/>
        <v>105.08901032226564</v>
      </c>
      <c r="E145" s="26">
        <f t="shared" si="23"/>
        <v>109.685919311367</v>
      </c>
      <c r="F145" s="26">
        <f t="shared" si="24"/>
        <v>124.12984237105029</v>
      </c>
      <c r="G145" s="26">
        <f t="shared" si="25"/>
        <v>118.37358973410058</v>
      </c>
      <c r="H145" s="26">
        <f t="shared" si="26"/>
        <v>113.03190644965464</v>
      </c>
      <c r="I145" s="26">
        <f t="shared" si="27"/>
        <v>118.82438344818411</v>
      </c>
      <c r="J145" s="26">
        <f t="shared" si="28"/>
        <v>101.91868926744027</v>
      </c>
      <c r="K145" s="26">
        <f t="shared" si="29"/>
        <v>131.0927373813085</v>
      </c>
      <c r="L145" s="26">
        <f t="shared" si="30"/>
        <v>122.9776851239925</v>
      </c>
      <c r="M145" s="59">
        <f t="shared" si="12"/>
        <v>114.30882892197918</v>
      </c>
      <c r="N145" s="59">
        <f t="shared" si="13"/>
        <v>9.2679196649859819</v>
      </c>
      <c r="O145" s="59">
        <f t="shared" si="14"/>
        <v>123.57674858696517</v>
      </c>
      <c r="P145" s="59">
        <f t="shared" si="15"/>
        <v>105.0409092569932</v>
      </c>
      <c r="S145" s="59">
        <f t="shared" si="31"/>
        <v>129.66694154258204</v>
      </c>
      <c r="T145" s="59">
        <f t="shared" si="32"/>
        <v>114.16726252963416</v>
      </c>
      <c r="U145" s="59">
        <f t="shared" si="33"/>
        <v>115.16288922305291</v>
      </c>
      <c r="V145" s="59">
        <f t="shared" si="34"/>
        <v>111.27623426994917</v>
      </c>
      <c r="W145" s="59">
        <f t="shared" si="35"/>
        <v>113.17657419457538</v>
      </c>
      <c r="X145" s="59">
        <f t="shared" si="36"/>
        <v>85.909849880453109</v>
      </c>
      <c r="Y145" s="59">
        <f t="shared" si="37"/>
        <v>107.81648140818972</v>
      </c>
      <c r="Z145" s="59">
        <f t="shared" si="38"/>
        <v>129.97597369070627</v>
      </c>
      <c r="AA145" s="59">
        <f t="shared" si="39"/>
        <v>122.30681838043802</v>
      </c>
      <c r="AB145" s="77">
        <f t="shared" si="16"/>
        <v>114.38433612439786</v>
      </c>
      <c r="AC145" s="55">
        <f t="shared" si="17"/>
        <v>12.495013448856064</v>
      </c>
      <c r="AD145" s="79">
        <f t="shared" si="18"/>
        <v>126.87934957325393</v>
      </c>
      <c r="AE145" s="79">
        <f t="shared" si="19"/>
        <v>101.88932267554179</v>
      </c>
    </row>
    <row r="146" spans="1:31" x14ac:dyDescent="0.25">
      <c r="A146" t="s">
        <v>497</v>
      </c>
      <c r="B146" s="26">
        <f t="shared" si="20"/>
        <v>110.64382507539669</v>
      </c>
      <c r="C146" s="26">
        <f t="shared" si="21"/>
        <v>100.99169661155581</v>
      </c>
      <c r="D146" s="26">
        <f t="shared" si="22"/>
        <v>105.24799668911579</v>
      </c>
      <c r="E146" s="26">
        <f t="shared" si="23"/>
        <v>110.04496474025942</v>
      </c>
      <c r="F146" s="26">
        <f t="shared" si="24"/>
        <v>126.72199105908064</v>
      </c>
      <c r="G146" s="26">
        <f t="shared" si="25"/>
        <v>119.83433336898123</v>
      </c>
      <c r="H146" s="26">
        <f t="shared" si="26"/>
        <v>116.0706972321472</v>
      </c>
      <c r="I146" s="26">
        <f t="shared" si="27"/>
        <v>118.04491625709836</v>
      </c>
      <c r="J146" s="26">
        <f t="shared" si="28"/>
        <v>101.24740462918574</v>
      </c>
      <c r="K146" s="26">
        <f t="shared" si="29"/>
        <v>129.9022044148424</v>
      </c>
      <c r="L146" s="26">
        <f t="shared" si="30"/>
        <v>123.67814547268033</v>
      </c>
      <c r="M146" s="59">
        <f t="shared" si="12"/>
        <v>114.76619777730397</v>
      </c>
      <c r="N146" s="59">
        <f t="shared" si="13"/>
        <v>9.4962912105529078</v>
      </c>
      <c r="O146" s="59">
        <f t="shared" si="14"/>
        <v>124.26248898785688</v>
      </c>
      <c r="P146" s="59">
        <f t="shared" si="15"/>
        <v>105.26990656675106</v>
      </c>
      <c r="S146" s="59">
        <f t="shared" si="31"/>
        <v>126.83490322124473</v>
      </c>
      <c r="T146" s="59">
        <f t="shared" si="32"/>
        <v>114.12059172508722</v>
      </c>
      <c r="U146" s="59">
        <f t="shared" si="33"/>
        <v>116.20153080695891</v>
      </c>
      <c r="V146" s="59">
        <f t="shared" si="34"/>
        <v>111.45345752699562</v>
      </c>
      <c r="W146" s="59">
        <f t="shared" si="35"/>
        <v>114.14236580767849</v>
      </c>
      <c r="X146" s="59">
        <f t="shared" si="36"/>
        <v>85.062987496570372</v>
      </c>
      <c r="Y146" s="59">
        <f t="shared" si="37"/>
        <v>106.30560791752006</v>
      </c>
      <c r="Z146" s="59">
        <f t="shared" si="38"/>
        <v>129.63571261497495</v>
      </c>
      <c r="AA146" s="59">
        <f t="shared" si="39"/>
        <v>123.40289146924005</v>
      </c>
      <c r="AB146" s="77">
        <f t="shared" ref="AB146:AB177" si="40">AVERAGE(R146:AA146)</f>
        <v>114.12889428736338</v>
      </c>
      <c r="AC146" s="55">
        <f t="shared" ref="AC146:AC177" si="41">_xlfn.STDEV.P(R146:AA146)</f>
        <v>12.496203347924039</v>
      </c>
      <c r="AD146" s="79">
        <f t="shared" si="18"/>
        <v>126.62509763528742</v>
      </c>
      <c r="AE146" s="79">
        <f t="shared" si="19"/>
        <v>101.63269093943934</v>
      </c>
    </row>
    <row r="147" spans="1:31" x14ac:dyDescent="0.25">
      <c r="A147" t="s">
        <v>498</v>
      </c>
      <c r="B147" s="26">
        <f t="shared" si="20"/>
        <v>109.79861105161245</v>
      </c>
      <c r="C147" s="26">
        <f t="shared" si="21"/>
        <v>100.58615397340343</v>
      </c>
      <c r="D147" s="26">
        <f t="shared" si="22"/>
        <v>104.89979725793981</v>
      </c>
      <c r="E147" s="26">
        <f t="shared" si="23"/>
        <v>110.1614115500045</v>
      </c>
      <c r="F147" s="26">
        <f t="shared" si="24"/>
        <v>127.29740314398113</v>
      </c>
      <c r="G147" s="26">
        <f t="shared" si="25"/>
        <v>121.46996061148508</v>
      </c>
      <c r="H147" s="26">
        <f t="shared" si="26"/>
        <v>117.37836947408644</v>
      </c>
      <c r="I147" s="26">
        <f t="shared" si="27"/>
        <v>118.23328548331202</v>
      </c>
      <c r="J147" s="26">
        <f t="shared" si="28"/>
        <v>101.64454396500786</v>
      </c>
      <c r="K147" s="26">
        <f t="shared" si="29"/>
        <v>129.26847699757371</v>
      </c>
      <c r="L147" s="26">
        <f t="shared" si="30"/>
        <v>124.85875826349569</v>
      </c>
      <c r="M147" s="59">
        <f t="shared" si="12"/>
        <v>115.05425197926382</v>
      </c>
      <c r="N147" s="59">
        <f t="shared" si="13"/>
        <v>9.7633689642029164</v>
      </c>
      <c r="O147" s="59">
        <f t="shared" si="14"/>
        <v>124.81762094346674</v>
      </c>
      <c r="P147" s="59">
        <f t="shared" si="15"/>
        <v>105.29088301506091</v>
      </c>
      <c r="S147" s="59">
        <f t="shared" si="31"/>
        <v>129.12232943708082</v>
      </c>
      <c r="T147" s="59">
        <f t="shared" si="32"/>
        <v>115.42156262277065</v>
      </c>
      <c r="U147" s="59">
        <f t="shared" si="33"/>
        <v>116.71871913933617</v>
      </c>
      <c r="V147" s="59">
        <f t="shared" si="34"/>
        <v>111.65731821131473</v>
      </c>
      <c r="W147" s="59">
        <f t="shared" si="35"/>
        <v>114.95839035417706</v>
      </c>
      <c r="X147" s="59">
        <f t="shared" si="36"/>
        <v>85.54728961705797</v>
      </c>
      <c r="Y147" s="59">
        <f t="shared" si="37"/>
        <v>108.95580917087418</v>
      </c>
      <c r="Z147" s="59">
        <f t="shared" si="38"/>
        <v>126.50282231756644</v>
      </c>
      <c r="AA147" s="59">
        <f t="shared" si="39"/>
        <v>124.1474127545475</v>
      </c>
      <c r="AB147" s="77">
        <f t="shared" si="40"/>
        <v>114.78129484719173</v>
      </c>
      <c r="AC147" s="55">
        <f t="shared" si="41"/>
        <v>12.171465435893904</v>
      </c>
      <c r="AD147" s="79">
        <f t="shared" si="18"/>
        <v>126.95276028308564</v>
      </c>
      <c r="AE147" s="79">
        <f t="shared" si="19"/>
        <v>102.60982941129782</v>
      </c>
    </row>
    <row r="148" spans="1:31" x14ac:dyDescent="0.25">
      <c r="A148" t="s">
        <v>499</v>
      </c>
      <c r="B148" s="26">
        <f t="shared" si="20"/>
        <v>109.72563744473767</v>
      </c>
      <c r="C148" s="26">
        <f t="shared" si="21"/>
        <v>100.83589894404057</v>
      </c>
      <c r="D148" s="26">
        <f t="shared" si="22"/>
        <v>105.43185050762666</v>
      </c>
      <c r="E148" s="26">
        <f t="shared" si="23"/>
        <v>110.54876762327723</v>
      </c>
      <c r="F148" s="26">
        <f t="shared" si="24"/>
        <v>129.31102302121221</v>
      </c>
      <c r="G148" s="26">
        <f t="shared" si="25"/>
        <v>120.86182373748838</v>
      </c>
      <c r="H148" s="26">
        <f t="shared" si="26"/>
        <v>116.60794641867113</v>
      </c>
      <c r="I148" s="26">
        <f t="shared" si="27"/>
        <v>118.19380385139027</v>
      </c>
      <c r="J148" s="26">
        <f t="shared" si="28"/>
        <v>101.67968691877627</v>
      </c>
      <c r="K148" s="26">
        <f t="shared" si="29"/>
        <v>131.21349747158132</v>
      </c>
      <c r="L148" s="26">
        <f t="shared" si="30"/>
        <v>125.53239777959797</v>
      </c>
      <c r="M148" s="59">
        <f t="shared" si="12"/>
        <v>115.44930306530905</v>
      </c>
      <c r="N148" s="59">
        <f t="shared" si="13"/>
        <v>10.183653942284671</v>
      </c>
      <c r="O148" s="59">
        <f t="shared" si="14"/>
        <v>125.63295700759372</v>
      </c>
      <c r="P148" s="59">
        <f t="shared" si="15"/>
        <v>105.26564912302439</v>
      </c>
      <c r="S148" s="59">
        <f t="shared" si="31"/>
        <v>132.47868362832799</v>
      </c>
      <c r="T148" s="59">
        <f t="shared" si="32"/>
        <v>116.82675996998736</v>
      </c>
      <c r="U148" s="59">
        <f t="shared" si="33"/>
        <v>118.51083501923543</v>
      </c>
      <c r="V148" s="59">
        <f t="shared" si="34"/>
        <v>111.53233252582004</v>
      </c>
      <c r="W148" s="59">
        <f t="shared" si="35"/>
        <v>115.1754937531833</v>
      </c>
      <c r="X148" s="59">
        <f t="shared" si="36"/>
        <v>85.208873907419758</v>
      </c>
      <c r="Y148" s="59">
        <f t="shared" si="37"/>
        <v>109.12653446779652</v>
      </c>
      <c r="Z148" s="59">
        <f t="shared" si="38"/>
        <v>125.58368471470625</v>
      </c>
      <c r="AA148" s="59">
        <f t="shared" si="39"/>
        <v>127.11432457399283</v>
      </c>
      <c r="AB148" s="77">
        <f t="shared" si="40"/>
        <v>115.72861361782995</v>
      </c>
      <c r="AC148" s="55">
        <f t="shared" si="41"/>
        <v>12.949581909500923</v>
      </c>
      <c r="AD148" s="79">
        <f t="shared" si="18"/>
        <v>128.67819552733087</v>
      </c>
      <c r="AE148" s="79">
        <f t="shared" si="19"/>
        <v>102.77903170832903</v>
      </c>
    </row>
    <row r="149" spans="1:31" x14ac:dyDescent="0.25">
      <c r="A149" t="s">
        <v>500</v>
      </c>
      <c r="B149" s="26">
        <f t="shared" si="20"/>
        <v>110.98479696442647</v>
      </c>
      <c r="C149" s="26">
        <f t="shared" si="21"/>
        <v>100.73167005174109</v>
      </c>
      <c r="D149" s="26">
        <f t="shared" si="22"/>
        <v>104.69589793130356</v>
      </c>
      <c r="E149" s="26">
        <f t="shared" si="23"/>
        <v>110.86812276824567</v>
      </c>
      <c r="F149" s="26">
        <f t="shared" si="24"/>
        <v>127.51428427721407</v>
      </c>
      <c r="G149" s="26">
        <f t="shared" si="25"/>
        <v>122.19005329994279</v>
      </c>
      <c r="H149" s="26">
        <f t="shared" si="26"/>
        <v>118.4286968986998</v>
      </c>
      <c r="I149" s="26">
        <f t="shared" si="27"/>
        <v>118.35116712210016</v>
      </c>
      <c r="J149" s="26">
        <f t="shared" si="28"/>
        <v>102.06919744690917</v>
      </c>
      <c r="K149" s="26">
        <f t="shared" si="29"/>
        <v>132.62823670726848</v>
      </c>
      <c r="L149" s="26">
        <f t="shared" si="30"/>
        <v>127.06152545895235</v>
      </c>
      <c r="M149" s="59">
        <f t="shared" si="12"/>
        <v>115.95669535698215</v>
      </c>
      <c r="N149" s="59">
        <f t="shared" si="13"/>
        <v>10.390631003521175</v>
      </c>
      <c r="O149" s="59">
        <f t="shared" si="14"/>
        <v>126.34732636050333</v>
      </c>
      <c r="P149" s="59">
        <f t="shared" si="15"/>
        <v>105.56606435346097</v>
      </c>
      <c r="S149" s="59">
        <f t="shared" si="31"/>
        <v>134.08114916306246</v>
      </c>
      <c r="T149" s="59">
        <f t="shared" si="32"/>
        <v>116.71491686703115</v>
      </c>
      <c r="U149" s="59">
        <f t="shared" si="33"/>
        <v>119.97304130440428</v>
      </c>
      <c r="V149" s="59">
        <f t="shared" si="34"/>
        <v>110.97034643039112</v>
      </c>
      <c r="W149" s="59">
        <f t="shared" si="35"/>
        <v>115.25237810387834</v>
      </c>
      <c r="X149" s="59">
        <f t="shared" si="36"/>
        <v>85.202916160388824</v>
      </c>
      <c r="Y149" s="59">
        <f t="shared" si="37"/>
        <v>111.73274515384549</v>
      </c>
      <c r="Z149" s="59">
        <f t="shared" si="38"/>
        <v>127.78285501170213</v>
      </c>
      <c r="AA149" s="59">
        <f t="shared" si="39"/>
        <v>128.60438996317205</v>
      </c>
      <c r="AB149" s="77">
        <f t="shared" si="40"/>
        <v>116.70163757309732</v>
      </c>
      <c r="AC149" s="55">
        <f t="shared" si="41"/>
        <v>13.453731286981576</v>
      </c>
      <c r="AD149" s="79">
        <f t="shared" si="18"/>
        <v>130.15536886007888</v>
      </c>
      <c r="AE149" s="79">
        <f t="shared" si="19"/>
        <v>103.24790628611574</v>
      </c>
    </row>
    <row r="150" spans="1:31" x14ac:dyDescent="0.25">
      <c r="A150" t="s">
        <v>501</v>
      </c>
      <c r="B150" s="26">
        <f t="shared" si="20"/>
        <v>110.51004682305768</v>
      </c>
      <c r="C150" s="26">
        <f t="shared" si="21"/>
        <v>101.09647691869388</v>
      </c>
      <c r="D150" s="26">
        <f t="shared" si="22"/>
        <v>105.41912057669343</v>
      </c>
      <c r="E150" s="26">
        <f t="shared" si="23"/>
        <v>111.43475761235911</v>
      </c>
      <c r="F150" s="26">
        <f t="shared" si="24"/>
        <v>130.4731318882329</v>
      </c>
      <c r="G150" s="26">
        <f t="shared" si="25"/>
        <v>122.42847664036978</v>
      </c>
      <c r="H150" s="26">
        <f t="shared" si="26"/>
        <v>119.95912477235035</v>
      </c>
      <c r="I150" s="26">
        <f t="shared" si="27"/>
        <v>118.03944461789182</v>
      </c>
      <c r="J150" s="26">
        <f t="shared" si="28"/>
        <v>102.35198032498974</v>
      </c>
      <c r="K150" s="26">
        <f t="shared" si="29"/>
        <v>133.02383293373774</v>
      </c>
      <c r="L150" s="26">
        <f t="shared" si="30"/>
        <v>127.27257649253254</v>
      </c>
      <c r="M150" s="59">
        <f t="shared" si="12"/>
        <v>116.546269963719</v>
      </c>
      <c r="N150" s="59">
        <f t="shared" si="13"/>
        <v>10.683673548543632</v>
      </c>
      <c r="O150" s="59">
        <f t="shared" si="14"/>
        <v>127.22994351226264</v>
      </c>
      <c r="P150" s="59">
        <f t="shared" si="15"/>
        <v>105.86259641517536</v>
      </c>
      <c r="S150" s="59">
        <f t="shared" si="31"/>
        <v>133.46099587430561</v>
      </c>
      <c r="T150" s="59">
        <f t="shared" si="32"/>
        <v>116.50744852639635</v>
      </c>
      <c r="U150" s="59">
        <f t="shared" si="33"/>
        <v>121.35890396299121</v>
      </c>
      <c r="V150" s="59">
        <f t="shared" si="34"/>
        <v>111.68349923407021</v>
      </c>
      <c r="W150" s="59">
        <f t="shared" si="35"/>
        <v>116.36998173665656</v>
      </c>
      <c r="X150" s="59">
        <f t="shared" si="36"/>
        <v>85.322855015090354</v>
      </c>
      <c r="Y150" s="59">
        <f t="shared" si="37"/>
        <v>112.399293022705</v>
      </c>
      <c r="Z150" s="59">
        <f t="shared" si="38"/>
        <v>127.39744547807858</v>
      </c>
      <c r="AA150" s="59">
        <f t="shared" si="39"/>
        <v>128.97582846685322</v>
      </c>
      <c r="AB150" s="77">
        <f t="shared" si="40"/>
        <v>117.05291681301635</v>
      </c>
      <c r="AC150" s="55">
        <f t="shared" si="41"/>
        <v>13.312397298984248</v>
      </c>
      <c r="AD150" s="79">
        <f t="shared" si="18"/>
        <v>130.36531411200059</v>
      </c>
      <c r="AE150" s="79">
        <f t="shared" si="19"/>
        <v>103.7405195140321</v>
      </c>
    </row>
    <row r="151" spans="1:31" x14ac:dyDescent="0.25">
      <c r="A151" t="s">
        <v>502</v>
      </c>
      <c r="B151" s="26">
        <f t="shared" si="20"/>
        <v>111.25536558826555</v>
      </c>
      <c r="C151" s="26">
        <f t="shared" si="21"/>
        <v>100.38100467783589</v>
      </c>
      <c r="D151" s="26">
        <f t="shared" si="22"/>
        <v>107.25439361717957</v>
      </c>
      <c r="E151" s="26">
        <f t="shared" si="23"/>
        <v>112.31014594420681</v>
      </c>
      <c r="F151" s="26">
        <f t="shared" si="24"/>
        <v>132.1761539086537</v>
      </c>
      <c r="G151" s="26">
        <f t="shared" si="25"/>
        <v>122.63641955864</v>
      </c>
      <c r="H151" s="26">
        <f t="shared" si="26"/>
        <v>120.69045949531379</v>
      </c>
      <c r="I151" s="26">
        <f t="shared" si="27"/>
        <v>118.49324198914468</v>
      </c>
      <c r="J151" s="26">
        <f t="shared" si="28"/>
        <v>102.12113638719337</v>
      </c>
      <c r="K151" s="26">
        <f t="shared" si="29"/>
        <v>132.51608574417364</v>
      </c>
      <c r="L151" s="26">
        <f t="shared" si="30"/>
        <v>129.15628635236394</v>
      </c>
      <c r="M151" s="59">
        <f t="shared" si="12"/>
        <v>117.18097211481553</v>
      </c>
      <c r="N151" s="59">
        <f t="shared" si="13"/>
        <v>10.928037658996644</v>
      </c>
      <c r="O151" s="59">
        <f t="shared" si="14"/>
        <v>128.10900977381218</v>
      </c>
      <c r="P151" s="59">
        <f t="shared" si="15"/>
        <v>106.25293445581889</v>
      </c>
      <c r="S151" s="59">
        <f t="shared" si="31"/>
        <v>134.83458035562924</v>
      </c>
      <c r="T151" s="59">
        <f t="shared" si="32"/>
        <v>117.23062036890035</v>
      </c>
      <c r="U151" s="59">
        <f t="shared" si="33"/>
        <v>121.98622478327208</v>
      </c>
      <c r="V151" s="59">
        <f t="shared" si="34"/>
        <v>111.47204563823882</v>
      </c>
      <c r="W151" s="59">
        <f t="shared" si="35"/>
        <v>117.53607576742382</v>
      </c>
      <c r="X151" s="59">
        <f t="shared" si="36"/>
        <v>84.7836789087916</v>
      </c>
      <c r="Y151" s="59">
        <f t="shared" si="37"/>
        <v>110.88783299113791</v>
      </c>
      <c r="Z151" s="59">
        <f t="shared" si="38"/>
        <v>129.16036033150547</v>
      </c>
      <c r="AA151" s="59">
        <f t="shared" si="39"/>
        <v>128.13032003216051</v>
      </c>
      <c r="AB151" s="77">
        <f t="shared" si="40"/>
        <v>117.33574879745109</v>
      </c>
      <c r="AC151" s="55">
        <f t="shared" si="41"/>
        <v>13.823600225584192</v>
      </c>
      <c r="AD151" s="79">
        <f t="shared" si="18"/>
        <v>131.15934902303528</v>
      </c>
      <c r="AE151" s="79">
        <f t="shared" si="19"/>
        <v>103.5121485718669</v>
      </c>
    </row>
    <row r="152" spans="1:31" x14ac:dyDescent="0.25">
      <c r="A152" t="s">
        <v>503</v>
      </c>
      <c r="B152" s="26">
        <f t="shared" si="20"/>
        <v>112.30386418742933</v>
      </c>
      <c r="C152" s="26">
        <f t="shared" si="21"/>
        <v>99.630218911690918</v>
      </c>
      <c r="D152" s="26">
        <f t="shared" si="22"/>
        <v>108.70844380176356</v>
      </c>
      <c r="E152" s="26">
        <f t="shared" si="23"/>
        <v>113.0744937840532</v>
      </c>
      <c r="F152" s="26">
        <f t="shared" si="24"/>
        <v>135.7620007918633</v>
      </c>
      <c r="G152" s="26">
        <f t="shared" si="25"/>
        <v>122.19859131494466</v>
      </c>
      <c r="H152" s="26">
        <f t="shared" si="26"/>
        <v>120.34426450516168</v>
      </c>
      <c r="I152" s="26">
        <f t="shared" si="27"/>
        <v>118.17438489655918</v>
      </c>
      <c r="J152" s="26">
        <f t="shared" si="28"/>
        <v>102.68685345854836</v>
      </c>
      <c r="K152" s="26">
        <f t="shared" si="29"/>
        <v>137.87257535206891</v>
      </c>
      <c r="L152" s="26">
        <f t="shared" si="30"/>
        <v>130.5590215669547</v>
      </c>
      <c r="M152" s="59">
        <f t="shared" si="12"/>
        <v>118.301337506458</v>
      </c>
      <c r="N152" s="59">
        <f t="shared" si="13"/>
        <v>12.080311402670482</v>
      </c>
      <c r="O152" s="59">
        <f t="shared" si="14"/>
        <v>130.38164890912847</v>
      </c>
      <c r="P152" s="59">
        <f t="shared" si="15"/>
        <v>106.22102610378752</v>
      </c>
      <c r="S152" s="59">
        <f t="shared" si="31"/>
        <v>134.20237284930184</v>
      </c>
      <c r="T152" s="59">
        <f t="shared" si="32"/>
        <v>117.75923252576294</v>
      </c>
      <c r="U152" s="59">
        <f t="shared" si="33"/>
        <v>123.51440354476159</v>
      </c>
      <c r="V152" s="59">
        <f t="shared" si="34"/>
        <v>111.86773452415264</v>
      </c>
      <c r="W152" s="59">
        <f t="shared" si="35"/>
        <v>118.16733365483725</v>
      </c>
      <c r="X152" s="59">
        <f t="shared" si="36"/>
        <v>84.42833065496022</v>
      </c>
      <c r="Y152" s="59">
        <f t="shared" si="37"/>
        <v>112.26292226405903</v>
      </c>
      <c r="Z152" s="59">
        <f t="shared" si="38"/>
        <v>130.84859236747766</v>
      </c>
      <c r="AA152" s="59">
        <f t="shared" si="39"/>
        <v>128.24048665448348</v>
      </c>
      <c r="AB152" s="77">
        <f t="shared" si="40"/>
        <v>117.92126767108851</v>
      </c>
      <c r="AC152" s="55">
        <f t="shared" si="41"/>
        <v>13.986045939069347</v>
      </c>
      <c r="AD152" s="79">
        <f t="shared" si="18"/>
        <v>131.90731361015787</v>
      </c>
      <c r="AE152" s="79">
        <f t="shared" si="19"/>
        <v>103.93522173201917</v>
      </c>
    </row>
    <row r="153" spans="1:31" x14ac:dyDescent="0.25">
      <c r="A153" t="s">
        <v>504</v>
      </c>
      <c r="B153" s="26">
        <f t="shared" si="20"/>
        <v>112.30676920902019</v>
      </c>
      <c r="C153" s="26">
        <f t="shared" si="21"/>
        <v>99.4128925384382</v>
      </c>
      <c r="D153" s="26">
        <f t="shared" si="22"/>
        <v>108.32829555042072</v>
      </c>
      <c r="E153" s="26">
        <f t="shared" si="23"/>
        <v>113.72110257235238</v>
      </c>
      <c r="F153" s="26">
        <f t="shared" si="24"/>
        <v>135.15649618104351</v>
      </c>
      <c r="G153" s="26">
        <f t="shared" si="25"/>
        <v>127.52765311531186</v>
      </c>
      <c r="H153" s="26">
        <f t="shared" si="26"/>
        <v>123.52090148862729</v>
      </c>
      <c r="I153" s="26">
        <f t="shared" si="27"/>
        <v>116.99303385228075</v>
      </c>
      <c r="J153" s="26">
        <f t="shared" si="28"/>
        <v>102.89128028542081</v>
      </c>
      <c r="K153" s="26">
        <f t="shared" si="29"/>
        <v>137.42654057256161</v>
      </c>
      <c r="L153" s="26">
        <f t="shared" si="30"/>
        <v>131.6264538464788</v>
      </c>
      <c r="M153" s="59">
        <f t="shared" si="12"/>
        <v>118.99194720108693</v>
      </c>
      <c r="N153" s="59">
        <f t="shared" si="13"/>
        <v>12.383569476099117</v>
      </c>
      <c r="O153" s="59">
        <f t="shared" si="14"/>
        <v>131.37551667718606</v>
      </c>
      <c r="P153" s="59">
        <f t="shared" si="15"/>
        <v>106.60837772498782</v>
      </c>
      <c r="S153" s="59">
        <f t="shared" si="31"/>
        <v>137.02978967733031</v>
      </c>
      <c r="T153" s="59">
        <f t="shared" si="32"/>
        <v>118.51319916810282</v>
      </c>
      <c r="U153" s="59">
        <f t="shared" si="33"/>
        <v>123.71449277757189</v>
      </c>
      <c r="V153" s="59">
        <f t="shared" si="34"/>
        <v>112.92739516941459</v>
      </c>
      <c r="W153" s="59">
        <f t="shared" si="35"/>
        <v>119.00374888447074</v>
      </c>
      <c r="X153" s="59">
        <f t="shared" si="36"/>
        <v>84.369772272958883</v>
      </c>
      <c r="Y153" s="59">
        <f t="shared" si="37"/>
        <v>112.50521951572389</v>
      </c>
      <c r="Z153" s="59">
        <f t="shared" si="38"/>
        <v>129.18824704952826</v>
      </c>
      <c r="AA153" s="59">
        <f t="shared" si="39"/>
        <v>128.55840196899047</v>
      </c>
      <c r="AB153" s="77">
        <f t="shared" si="40"/>
        <v>118.42336294267687</v>
      </c>
      <c r="AC153" s="55">
        <f t="shared" si="41"/>
        <v>14.212744499751063</v>
      </c>
      <c r="AD153" s="79">
        <f t="shared" si="18"/>
        <v>132.63610744242794</v>
      </c>
      <c r="AE153" s="79">
        <f t="shared" si="19"/>
        <v>104.21061844292581</v>
      </c>
    </row>
    <row r="154" spans="1:31" x14ac:dyDescent="0.25">
      <c r="A154" t="s">
        <v>505</v>
      </c>
      <c r="B154" s="26">
        <f t="shared" si="20"/>
        <v>113.22953526080401</v>
      </c>
      <c r="C154" s="26">
        <f t="shared" si="21"/>
        <v>98.988785600720504</v>
      </c>
      <c r="D154" s="26">
        <f t="shared" si="22"/>
        <v>107.50273748622992</v>
      </c>
      <c r="E154" s="26">
        <f t="shared" si="23"/>
        <v>113.68145184685088</v>
      </c>
      <c r="F154" s="26">
        <f t="shared" si="24"/>
        <v>137.61183134944773</v>
      </c>
      <c r="G154" s="26">
        <f t="shared" si="25"/>
        <v>125.05126451498975</v>
      </c>
      <c r="H154" s="26">
        <f t="shared" si="26"/>
        <v>122.61510516755732</v>
      </c>
      <c r="I154" s="26">
        <f t="shared" si="27"/>
        <v>116.93910870215937</v>
      </c>
      <c r="J154" s="26">
        <f t="shared" si="28"/>
        <v>103.06868474059405</v>
      </c>
      <c r="K154" s="26">
        <f t="shared" si="29"/>
        <v>136.14199047119939</v>
      </c>
      <c r="L154" s="26">
        <f t="shared" si="30"/>
        <v>132.03178580531534</v>
      </c>
      <c r="M154" s="59">
        <f t="shared" si="12"/>
        <v>118.80566190416985</v>
      </c>
      <c r="N154" s="59">
        <f t="shared" si="13"/>
        <v>12.474052836214018</v>
      </c>
      <c r="O154" s="59">
        <f t="shared" si="14"/>
        <v>131.27971474038387</v>
      </c>
      <c r="P154" s="59">
        <f t="shared" si="15"/>
        <v>106.33160906795584</v>
      </c>
      <c r="S154" s="59">
        <f t="shared" si="31"/>
        <v>140.57801038110921</v>
      </c>
      <c r="T154" s="59">
        <f t="shared" si="32"/>
        <v>119.91166869936959</v>
      </c>
      <c r="U154" s="59">
        <f t="shared" si="33"/>
        <v>125.86187170147456</v>
      </c>
      <c r="V154" s="59">
        <f t="shared" si="34"/>
        <v>111.5453746306581</v>
      </c>
      <c r="W154" s="59">
        <f t="shared" si="35"/>
        <v>119.51539908509683</v>
      </c>
      <c r="X154" s="59">
        <f t="shared" si="36"/>
        <v>83.828949947085803</v>
      </c>
      <c r="Y154" s="59">
        <f t="shared" si="37"/>
        <v>114.66680427102322</v>
      </c>
      <c r="Z154" s="59">
        <f t="shared" si="38"/>
        <v>131.50986637011169</v>
      </c>
      <c r="AA154" s="59">
        <f t="shared" si="39"/>
        <v>128.29744081732267</v>
      </c>
      <c r="AB154" s="77">
        <f t="shared" si="40"/>
        <v>119.52393176702796</v>
      </c>
      <c r="AC154" s="55">
        <f t="shared" si="41"/>
        <v>15.149668128443102</v>
      </c>
      <c r="AD154" s="79">
        <f t="shared" si="18"/>
        <v>134.67359989547106</v>
      </c>
      <c r="AE154" s="79">
        <f t="shared" si="19"/>
        <v>104.37426363858486</v>
      </c>
    </row>
    <row r="155" spans="1:31" x14ac:dyDescent="0.25">
      <c r="A155" t="s">
        <v>506</v>
      </c>
      <c r="B155" s="26">
        <f t="shared" si="20"/>
        <v>114.31526365279825</v>
      </c>
      <c r="C155" s="26">
        <f t="shared" si="21"/>
        <v>98.188039352638981</v>
      </c>
      <c r="D155" s="26">
        <f t="shared" si="22"/>
        <v>108.69682980633422</v>
      </c>
      <c r="E155" s="26">
        <f t="shared" si="23"/>
        <v>113.60837425432373</v>
      </c>
      <c r="F155" s="26">
        <f t="shared" si="24"/>
        <v>139.22908967099838</v>
      </c>
      <c r="G155" s="26">
        <f t="shared" si="25"/>
        <v>127.73084621636261</v>
      </c>
      <c r="H155" s="26">
        <f t="shared" si="26"/>
        <v>125.28311519650661</v>
      </c>
      <c r="I155" s="26">
        <f t="shared" si="27"/>
        <v>117.50422979168074</v>
      </c>
      <c r="J155" s="26">
        <f t="shared" si="28"/>
        <v>103.84828583843624</v>
      </c>
      <c r="K155" s="26">
        <f t="shared" si="29"/>
        <v>136.04222025290335</v>
      </c>
      <c r="L155" s="26">
        <f t="shared" si="30"/>
        <v>133.42353468520537</v>
      </c>
      <c r="M155" s="59">
        <f t="shared" si="12"/>
        <v>119.80634806528987</v>
      </c>
      <c r="N155" s="59">
        <f t="shared" si="13"/>
        <v>12.927651517306364</v>
      </c>
      <c r="O155" s="59">
        <f t="shared" si="14"/>
        <v>132.73399958259623</v>
      </c>
      <c r="P155" s="59">
        <f t="shared" si="15"/>
        <v>106.87869654798351</v>
      </c>
      <c r="S155" s="59">
        <f t="shared" si="31"/>
        <v>143.10025957032465</v>
      </c>
      <c r="T155" s="59">
        <f t="shared" si="32"/>
        <v>120.27226322497854</v>
      </c>
      <c r="U155" s="59">
        <f t="shared" si="33"/>
        <v>127.05186283327552</v>
      </c>
      <c r="V155" s="59">
        <f t="shared" si="34"/>
        <v>111.1129797572149</v>
      </c>
      <c r="W155" s="59">
        <f t="shared" si="35"/>
        <v>121.0889831169263</v>
      </c>
      <c r="X155" s="59">
        <f t="shared" si="36"/>
        <v>83.655312977697648</v>
      </c>
      <c r="Y155" s="59">
        <f t="shared" si="37"/>
        <v>115.71162912292863</v>
      </c>
      <c r="Z155" s="59">
        <f t="shared" si="38"/>
        <v>132.7058385486834</v>
      </c>
      <c r="AA155" s="59">
        <f t="shared" si="39"/>
        <v>129.71177879153339</v>
      </c>
      <c r="AB155" s="77">
        <f t="shared" si="40"/>
        <v>120.49010088261814</v>
      </c>
      <c r="AC155" s="55">
        <f t="shared" si="41"/>
        <v>15.834250822880318</v>
      </c>
      <c r="AD155" s="79">
        <f t="shared" si="18"/>
        <v>136.32435170549846</v>
      </c>
      <c r="AE155" s="79">
        <f t="shared" si="19"/>
        <v>104.65585005973782</v>
      </c>
    </row>
    <row r="156" spans="1:31" x14ac:dyDescent="0.25">
      <c r="A156" t="s">
        <v>507</v>
      </c>
      <c r="B156" s="26">
        <f t="shared" si="20"/>
        <v>114.12740112752321</v>
      </c>
      <c r="C156" s="26">
        <f t="shared" si="21"/>
        <v>98.25829879332052</v>
      </c>
      <c r="D156" s="26">
        <f t="shared" si="22"/>
        <v>109.28371544250837</v>
      </c>
      <c r="E156" s="26">
        <f t="shared" si="23"/>
        <v>114.95510119044481</v>
      </c>
      <c r="F156" s="26">
        <f t="shared" si="24"/>
        <v>137.50425056928611</v>
      </c>
      <c r="G156" s="26">
        <f t="shared" si="25"/>
        <v>126.73179647120637</v>
      </c>
      <c r="H156" s="26">
        <f t="shared" si="26"/>
        <v>125.52680302910646</v>
      </c>
      <c r="I156" s="26">
        <f t="shared" si="27"/>
        <v>117.87868839443867</v>
      </c>
      <c r="J156" s="26">
        <f t="shared" si="28"/>
        <v>103.94868346954642</v>
      </c>
      <c r="K156" s="26">
        <f t="shared" si="29"/>
        <v>136.17905071390845</v>
      </c>
      <c r="L156" s="26">
        <f t="shared" si="30"/>
        <v>134.64873073103212</v>
      </c>
      <c r="M156" s="59">
        <f t="shared" si="12"/>
        <v>119.91295635748378</v>
      </c>
      <c r="N156" s="59">
        <f t="shared" si="13"/>
        <v>12.678358611169072</v>
      </c>
      <c r="O156" s="59">
        <f t="shared" si="14"/>
        <v>132.59131496865285</v>
      </c>
      <c r="P156" s="59">
        <f t="shared" si="15"/>
        <v>107.23459774631471</v>
      </c>
      <c r="S156" s="59">
        <f t="shared" si="31"/>
        <v>145.17085895032045</v>
      </c>
      <c r="T156" s="59">
        <f t="shared" si="32"/>
        <v>120.88029642866469</v>
      </c>
      <c r="U156" s="59">
        <f t="shared" si="33"/>
        <v>127.65236659734207</v>
      </c>
      <c r="V156" s="59">
        <f t="shared" si="34"/>
        <v>112.2679183030382</v>
      </c>
      <c r="W156" s="59">
        <f t="shared" si="35"/>
        <v>122.44400727238276</v>
      </c>
      <c r="X156" s="59">
        <f t="shared" si="36"/>
        <v>84.172774663896845</v>
      </c>
      <c r="Y156" s="59">
        <f t="shared" si="37"/>
        <v>116.23785406471445</v>
      </c>
      <c r="Z156" s="59">
        <f t="shared" si="38"/>
        <v>135.83070621766024</v>
      </c>
      <c r="AA156" s="59">
        <f t="shared" si="39"/>
        <v>128.34073582085398</v>
      </c>
      <c r="AB156" s="77">
        <f t="shared" si="40"/>
        <v>121.44416870209706</v>
      </c>
      <c r="AC156" s="55">
        <f t="shared" si="41"/>
        <v>16.18578380726521</v>
      </c>
      <c r="AD156" s="79">
        <f t="shared" si="18"/>
        <v>137.62995250936228</v>
      </c>
      <c r="AE156" s="79">
        <f t="shared" si="19"/>
        <v>105.25838489483185</v>
      </c>
    </row>
    <row r="157" spans="1:31" x14ac:dyDescent="0.25">
      <c r="A157" t="s">
        <v>508</v>
      </c>
      <c r="B157" s="26">
        <f t="shared" si="20"/>
        <v>114.42988482727303</v>
      </c>
      <c r="C157" s="26">
        <f t="shared" si="21"/>
        <v>97.107944049774389</v>
      </c>
      <c r="D157" s="26">
        <f t="shared" si="22"/>
        <v>109.37801888107764</v>
      </c>
      <c r="E157" s="26">
        <f t="shared" si="23"/>
        <v>115.747640999404</v>
      </c>
      <c r="F157" s="26">
        <f t="shared" si="24"/>
        <v>140.56852949432951</v>
      </c>
      <c r="G157" s="26">
        <f t="shared" si="25"/>
        <v>126.01047990346508</v>
      </c>
      <c r="H157" s="26">
        <f t="shared" si="26"/>
        <v>125.16463766312398</v>
      </c>
      <c r="I157" s="26">
        <f t="shared" si="27"/>
        <v>119.11623102762748</v>
      </c>
      <c r="J157" s="26">
        <f t="shared" si="28"/>
        <v>103.76525162581871</v>
      </c>
      <c r="K157" s="26">
        <f t="shared" si="29"/>
        <v>136.0743063332429</v>
      </c>
      <c r="L157" s="26">
        <f t="shared" si="30"/>
        <v>135.62757771307889</v>
      </c>
      <c r="M157" s="59">
        <f t="shared" si="12"/>
        <v>120.27186386529233</v>
      </c>
      <c r="N157" s="59">
        <f t="shared" si="13"/>
        <v>13.273297895041996</v>
      </c>
      <c r="O157" s="59">
        <f t="shared" si="14"/>
        <v>133.54516176033434</v>
      </c>
      <c r="P157" s="59">
        <f t="shared" si="15"/>
        <v>106.99856597025034</v>
      </c>
      <c r="S157" s="59">
        <f t="shared" si="31"/>
        <v>145.70047782407315</v>
      </c>
      <c r="T157" s="59">
        <f t="shared" si="32"/>
        <v>122.27810958764367</v>
      </c>
      <c r="U157" s="59">
        <f t="shared" si="33"/>
        <v>130.5195253821706</v>
      </c>
      <c r="V157" s="59">
        <f t="shared" si="34"/>
        <v>112.76107029901962</v>
      </c>
      <c r="W157" s="59">
        <f t="shared" si="35"/>
        <v>123.81380216800335</v>
      </c>
      <c r="X157" s="59">
        <f t="shared" si="36"/>
        <v>83.553874495355302</v>
      </c>
      <c r="Y157" s="59">
        <f t="shared" si="37"/>
        <v>116.27718023535931</v>
      </c>
      <c r="Z157" s="59">
        <f t="shared" si="38"/>
        <v>135.86727770043444</v>
      </c>
      <c r="AA157" s="59">
        <f t="shared" si="39"/>
        <v>131.93634443350416</v>
      </c>
      <c r="AB157" s="77">
        <f t="shared" si="40"/>
        <v>122.52307356950708</v>
      </c>
      <c r="AC157" s="55">
        <f t="shared" si="41"/>
        <v>16.741316546401851</v>
      </c>
      <c r="AD157" s="79">
        <f t="shared" si="18"/>
        <v>139.26439011590892</v>
      </c>
      <c r="AE157" s="79">
        <f t="shared" si="19"/>
        <v>105.78175702310523</v>
      </c>
    </row>
    <row r="158" spans="1:31" x14ac:dyDescent="0.25">
      <c r="A158" t="s">
        <v>509</v>
      </c>
      <c r="B158" s="26">
        <f t="shared" si="20"/>
        <v>114.79910370043524</v>
      </c>
      <c r="C158" s="26">
        <f t="shared" si="21"/>
        <v>97.459057448235924</v>
      </c>
      <c r="D158" s="26">
        <f t="shared" si="22"/>
        <v>109.05786938429567</v>
      </c>
      <c r="E158" s="26">
        <f t="shared" si="23"/>
        <v>115.7289957962583</v>
      </c>
      <c r="F158" s="26">
        <f t="shared" si="24"/>
        <v>137.68953455030376</v>
      </c>
      <c r="G158" s="26">
        <f t="shared" si="25"/>
        <v>126.35810532996514</v>
      </c>
      <c r="H158" s="26">
        <f t="shared" si="26"/>
        <v>125.27165992193503</v>
      </c>
      <c r="I158" s="26">
        <f t="shared" si="27"/>
        <v>119.0270620837933</v>
      </c>
      <c r="J158" s="26">
        <f t="shared" si="28"/>
        <v>104.1833733351861</v>
      </c>
      <c r="K158" s="26">
        <f t="shared" si="29"/>
        <v>136.70351054242283</v>
      </c>
      <c r="L158" s="26">
        <f t="shared" si="30"/>
        <v>137.6347739749466</v>
      </c>
      <c r="M158" s="59">
        <f t="shared" si="12"/>
        <v>120.35573146070709</v>
      </c>
      <c r="N158" s="59">
        <f t="shared" si="13"/>
        <v>13.121680388244926</v>
      </c>
      <c r="O158" s="59">
        <f t="shared" si="14"/>
        <v>133.47741184895202</v>
      </c>
      <c r="P158" s="59">
        <f t="shared" si="15"/>
        <v>107.23405107246217</v>
      </c>
      <c r="S158" s="59">
        <f t="shared" si="31"/>
        <v>150.40673400558669</v>
      </c>
      <c r="T158" s="59">
        <f t="shared" si="32"/>
        <v>124.76312139482391</v>
      </c>
      <c r="U158" s="59">
        <f t="shared" si="33"/>
        <v>131.22765933840245</v>
      </c>
      <c r="V158" s="59">
        <f t="shared" si="34"/>
        <v>115.70959561453344</v>
      </c>
      <c r="W158" s="59">
        <f t="shared" si="35"/>
        <v>125.66479364658095</v>
      </c>
      <c r="X158" s="59">
        <f t="shared" si="36"/>
        <v>82.065064868890374</v>
      </c>
      <c r="Y158" s="59">
        <f t="shared" si="37"/>
        <v>116.87267286407639</v>
      </c>
      <c r="Z158" s="59">
        <f t="shared" si="38"/>
        <v>135.21280984322615</v>
      </c>
      <c r="AA158" s="59">
        <f t="shared" si="39"/>
        <v>129.81121229246656</v>
      </c>
      <c r="AB158" s="77">
        <f t="shared" si="40"/>
        <v>123.52596265206522</v>
      </c>
      <c r="AC158" s="55">
        <f t="shared" si="41"/>
        <v>17.601931157162642</v>
      </c>
      <c r="AD158" s="79">
        <f t="shared" si="18"/>
        <v>141.12789380922786</v>
      </c>
      <c r="AE158" s="79">
        <f t="shared" si="19"/>
        <v>105.92403149490258</v>
      </c>
    </row>
    <row r="159" spans="1:31" x14ac:dyDescent="0.25">
      <c r="A159" t="s">
        <v>510</v>
      </c>
      <c r="B159" s="26">
        <f t="shared" si="20"/>
        <v>116.4841233207101</v>
      </c>
      <c r="C159" s="26">
        <f t="shared" si="21"/>
        <v>97.504066684434477</v>
      </c>
      <c r="D159" s="26">
        <f t="shared" si="22"/>
        <v>108.48066896613673</v>
      </c>
      <c r="E159" s="26">
        <f t="shared" si="23"/>
        <v>115.72151925440286</v>
      </c>
      <c r="F159" s="26">
        <f t="shared" si="24"/>
        <v>142.98882836469903</v>
      </c>
      <c r="G159" s="26">
        <f t="shared" si="25"/>
        <v>128.04127445463794</v>
      </c>
      <c r="H159" s="26">
        <f t="shared" si="26"/>
        <v>123.29168431624535</v>
      </c>
      <c r="I159" s="26">
        <f t="shared" si="27"/>
        <v>119.84060632199632</v>
      </c>
      <c r="J159" s="26">
        <f t="shared" si="28"/>
        <v>104.27119919560843</v>
      </c>
      <c r="K159" s="26">
        <f t="shared" si="29"/>
        <v>137.41806809819596</v>
      </c>
      <c r="L159" s="26">
        <f t="shared" si="30"/>
        <v>138.7773527838238</v>
      </c>
      <c r="M159" s="59">
        <f t="shared" si="12"/>
        <v>121.16539925099009</v>
      </c>
      <c r="N159" s="59">
        <f t="shared" si="13"/>
        <v>14.019049523509874</v>
      </c>
      <c r="O159" s="59">
        <f t="shared" si="14"/>
        <v>135.18444877449997</v>
      </c>
      <c r="P159" s="59">
        <f t="shared" si="15"/>
        <v>107.14634972748021</v>
      </c>
      <c r="S159" s="59">
        <f t="shared" si="31"/>
        <v>153.59550049707673</v>
      </c>
      <c r="T159" s="59">
        <f t="shared" si="32"/>
        <v>124.6328451701187</v>
      </c>
      <c r="U159" s="59">
        <f t="shared" si="33"/>
        <v>134.09398402465155</v>
      </c>
      <c r="V159" s="59">
        <f t="shared" si="34"/>
        <v>115.84819045290264</v>
      </c>
      <c r="W159" s="59">
        <f t="shared" si="35"/>
        <v>126.89729716051646</v>
      </c>
      <c r="X159" s="59">
        <f t="shared" si="36"/>
        <v>82.562850311605843</v>
      </c>
      <c r="Y159" s="59">
        <f t="shared" si="37"/>
        <v>117.06662238748397</v>
      </c>
      <c r="Z159" s="59">
        <f t="shared" si="38"/>
        <v>134.77473737440775</v>
      </c>
      <c r="AA159" s="59">
        <f t="shared" si="39"/>
        <v>129.81341329444035</v>
      </c>
      <c r="AB159" s="77">
        <f t="shared" si="40"/>
        <v>124.36504896368933</v>
      </c>
      <c r="AC159" s="55">
        <f t="shared" si="41"/>
        <v>18.15620334217833</v>
      </c>
      <c r="AD159" s="79">
        <f t="shared" si="18"/>
        <v>142.52125230586768</v>
      </c>
      <c r="AE159" s="79">
        <f t="shared" si="19"/>
        <v>106.208845621511</v>
      </c>
    </row>
    <row r="160" spans="1:31" x14ac:dyDescent="0.25">
      <c r="A160" t="s">
        <v>511</v>
      </c>
      <c r="B160" s="26">
        <f t="shared" si="20"/>
        <v>115.85562123016553</v>
      </c>
      <c r="C160" s="26">
        <f t="shared" si="21"/>
        <v>97.207876501456653</v>
      </c>
      <c r="D160" s="26">
        <f t="shared" si="22"/>
        <v>109.21146895136782</v>
      </c>
      <c r="E160" s="26">
        <f t="shared" si="23"/>
        <v>116.28190386775883</v>
      </c>
      <c r="F160" s="26">
        <f t="shared" si="24"/>
        <v>151.50049932098364</v>
      </c>
      <c r="G160" s="26">
        <f t="shared" si="25"/>
        <v>128.85356604912243</v>
      </c>
      <c r="H160" s="26">
        <f t="shared" si="26"/>
        <v>124.75973040218705</v>
      </c>
      <c r="I160" s="26">
        <f t="shared" si="27"/>
        <v>120.42675567199774</v>
      </c>
      <c r="J160" s="26">
        <f t="shared" si="28"/>
        <v>105.32141490802684</v>
      </c>
      <c r="K160" s="26">
        <f t="shared" si="29"/>
        <v>137.7636630606267</v>
      </c>
      <c r="L160" s="26">
        <f t="shared" si="30"/>
        <v>140.2687725273021</v>
      </c>
      <c r="M160" s="59">
        <f t="shared" si="12"/>
        <v>122.49557022645412</v>
      </c>
      <c r="N160" s="59">
        <f t="shared" si="13"/>
        <v>15.473445876579003</v>
      </c>
      <c r="O160" s="59">
        <f t="shared" si="14"/>
        <v>137.96901610303311</v>
      </c>
      <c r="P160" s="59">
        <f t="shared" si="15"/>
        <v>107.02212434987511</v>
      </c>
      <c r="S160" s="59">
        <f t="shared" si="31"/>
        <v>156.11713206737073</v>
      </c>
      <c r="T160" s="59">
        <f t="shared" si="32"/>
        <v>124.34279699102532</v>
      </c>
      <c r="U160" s="59">
        <f t="shared" si="33"/>
        <v>134.92136260232462</v>
      </c>
      <c r="V160" s="59">
        <f t="shared" si="34"/>
        <v>116.41317775379272</v>
      </c>
      <c r="W160" s="59">
        <f t="shared" si="35"/>
        <v>127.03895797430187</v>
      </c>
      <c r="X160" s="59">
        <f t="shared" si="36"/>
        <v>82.836514717986915</v>
      </c>
      <c r="Y160" s="59">
        <f t="shared" si="37"/>
        <v>116.81484272464444</v>
      </c>
      <c r="Z160" s="59">
        <f t="shared" si="38"/>
        <v>133.55244912675766</v>
      </c>
      <c r="AA160" s="59">
        <f t="shared" si="39"/>
        <v>131.56217409796142</v>
      </c>
      <c r="AB160" s="77">
        <f t="shared" si="40"/>
        <v>124.8443786729073</v>
      </c>
      <c r="AC160" s="55">
        <f t="shared" si="41"/>
        <v>18.576499399386009</v>
      </c>
      <c r="AD160" s="79">
        <f t="shared" si="18"/>
        <v>143.42087807229331</v>
      </c>
      <c r="AE160" s="79">
        <f t="shared" si="19"/>
        <v>106.26787927352129</v>
      </c>
    </row>
    <row r="161" spans="1:33" x14ac:dyDescent="0.25">
      <c r="A161" t="s">
        <v>512</v>
      </c>
      <c r="B161" s="26">
        <f t="shared" si="20"/>
        <v>116.73787762603243</v>
      </c>
      <c r="C161" s="26">
        <f t="shared" si="21"/>
        <v>97.542240674196549</v>
      </c>
      <c r="D161" s="26">
        <f t="shared" si="22"/>
        <v>109.54148276692489</v>
      </c>
      <c r="E161" s="26">
        <f t="shared" si="23"/>
        <v>117.18437653288886</v>
      </c>
      <c r="F161" s="26">
        <f t="shared" si="24"/>
        <v>149.92676768870913</v>
      </c>
      <c r="G161" s="26">
        <f t="shared" si="25"/>
        <v>132.4169634331096</v>
      </c>
      <c r="H161" s="26">
        <f t="shared" si="26"/>
        <v>127.43450510581371</v>
      </c>
      <c r="I161" s="26">
        <f t="shared" si="27"/>
        <v>121.54673852752825</v>
      </c>
      <c r="J161" s="26">
        <f t="shared" si="28"/>
        <v>105.61772788635623</v>
      </c>
      <c r="K161" s="26">
        <f t="shared" si="29"/>
        <v>137.81299472588472</v>
      </c>
      <c r="L161" s="26">
        <f t="shared" si="30"/>
        <v>141.17060175911774</v>
      </c>
      <c r="M161" s="59">
        <f t="shared" si="12"/>
        <v>123.35747970241474</v>
      </c>
      <c r="N161" s="59">
        <f t="shared" si="13"/>
        <v>15.338913460395894</v>
      </c>
      <c r="O161" s="59">
        <f t="shared" si="14"/>
        <v>138.69639316281064</v>
      </c>
      <c r="P161" s="59">
        <f t="shared" si="15"/>
        <v>108.01856624201884</v>
      </c>
      <c r="S161" s="59">
        <f t="shared" si="31"/>
        <v>157.36704368397335</v>
      </c>
      <c r="T161" s="59">
        <f t="shared" si="32"/>
        <v>124.93258851487974</v>
      </c>
      <c r="U161" s="59">
        <f t="shared" si="33"/>
        <v>136.17027571679364</v>
      </c>
      <c r="V161" s="59">
        <f t="shared" si="34"/>
        <v>117.88613343497785</v>
      </c>
      <c r="W161" s="59">
        <f t="shared" si="35"/>
        <v>128.27690488849711</v>
      </c>
      <c r="X161" s="59">
        <f t="shared" si="36"/>
        <v>82.817935954219408</v>
      </c>
      <c r="Y161" s="59">
        <f t="shared" si="37"/>
        <v>120.01351557810726</v>
      </c>
      <c r="Z161" s="59">
        <f t="shared" si="38"/>
        <v>137.17145527246061</v>
      </c>
      <c r="AA161" s="59">
        <f t="shared" si="39"/>
        <v>130.52524322690192</v>
      </c>
      <c r="AB161" s="77">
        <f t="shared" si="40"/>
        <v>126.12901069675675</v>
      </c>
      <c r="AC161" s="55">
        <f t="shared" si="41"/>
        <v>18.87132606695641</v>
      </c>
      <c r="AD161" s="79">
        <f t="shared" si="18"/>
        <v>145.00033676371316</v>
      </c>
      <c r="AE161" s="79">
        <f t="shared" si="19"/>
        <v>107.25768462980034</v>
      </c>
      <c r="AG161" t="s">
        <v>561</v>
      </c>
    </row>
    <row r="162" spans="1:33" x14ac:dyDescent="0.25">
      <c r="A162" t="s">
        <v>513</v>
      </c>
      <c r="B162" s="26">
        <f t="shared" si="20"/>
        <v>118.51774553188939</v>
      </c>
      <c r="C162" s="26">
        <f t="shared" si="21"/>
        <v>98.058479841192522</v>
      </c>
      <c r="D162" s="26">
        <f t="shared" si="22"/>
        <v>112.93771536866377</v>
      </c>
      <c r="E162" s="26">
        <f t="shared" si="23"/>
        <v>117.99089365113693</v>
      </c>
      <c r="F162" s="26">
        <f t="shared" si="24"/>
        <v>154.65527077039874</v>
      </c>
      <c r="G162" s="26">
        <f t="shared" si="25"/>
        <v>130.98270804272272</v>
      </c>
      <c r="H162" s="26">
        <f t="shared" si="26"/>
        <v>131.3733007544048</v>
      </c>
      <c r="I162" s="26">
        <f t="shared" si="27"/>
        <v>123.06962446316246</v>
      </c>
      <c r="J162" s="26">
        <f t="shared" si="28"/>
        <v>106.67625332483614</v>
      </c>
      <c r="K162" s="26">
        <f t="shared" si="29"/>
        <v>139.60902263858816</v>
      </c>
      <c r="L162" s="26">
        <f t="shared" si="30"/>
        <v>146.12590651437196</v>
      </c>
      <c r="M162" s="59">
        <f t="shared" si="12"/>
        <v>125.45426553648795</v>
      </c>
      <c r="N162" s="59">
        <f t="shared" si="13"/>
        <v>16.279607538751705</v>
      </c>
      <c r="O162" s="59">
        <f t="shared" si="14"/>
        <v>141.73387307523967</v>
      </c>
      <c r="P162" s="59">
        <f t="shared" si="15"/>
        <v>109.17465799773625</v>
      </c>
      <c r="S162" s="59">
        <f t="shared" si="31"/>
        <v>163.41289400892609</v>
      </c>
      <c r="T162" s="59">
        <f t="shared" si="32"/>
        <v>126.93113273584309</v>
      </c>
      <c r="U162" s="59">
        <f t="shared" si="33"/>
        <v>137.0597710320711</v>
      </c>
      <c r="V162" s="59">
        <f t="shared" si="34"/>
        <v>120.27373759893605</v>
      </c>
      <c r="W162" s="59">
        <f t="shared" si="35"/>
        <v>130.46087063214944</v>
      </c>
      <c r="X162" s="59">
        <f t="shared" si="36"/>
        <v>82.860659271743813</v>
      </c>
      <c r="Y162" s="59">
        <f t="shared" si="37"/>
        <v>125.48911226476567</v>
      </c>
      <c r="Z162" s="59">
        <f t="shared" si="38"/>
        <v>137.75347309747832</v>
      </c>
      <c r="AA162" s="59">
        <f t="shared" si="39"/>
        <v>121.66422938065749</v>
      </c>
      <c r="AB162" s="77">
        <f t="shared" si="40"/>
        <v>127.32287555806344</v>
      </c>
      <c r="AC162" s="55">
        <f t="shared" si="41"/>
        <v>19.938952366448593</v>
      </c>
      <c r="AD162" s="79">
        <f t="shared" si="18"/>
        <v>147.26182792451203</v>
      </c>
      <c r="AE162" s="79">
        <f t="shared" si="19"/>
        <v>107.38392319161485</v>
      </c>
      <c r="AG162" t="s">
        <v>560</v>
      </c>
    </row>
    <row r="163" spans="1:33" x14ac:dyDescent="0.25">
      <c r="A163" t="s">
        <v>514</v>
      </c>
      <c r="B163" s="26">
        <f t="shared" si="20"/>
        <v>119.66360920953427</v>
      </c>
      <c r="C163" s="26">
        <f t="shared" si="21"/>
        <v>99.141458584150499</v>
      </c>
      <c r="D163" s="26">
        <f t="shared" si="22"/>
        <v>114.85636670136627</v>
      </c>
      <c r="E163" s="26">
        <f t="shared" si="23"/>
        <v>119.07609985600733</v>
      </c>
      <c r="F163" s="26">
        <f t="shared" si="24"/>
        <v>157.4512963215326</v>
      </c>
      <c r="G163" s="26">
        <f t="shared" si="25"/>
        <v>133.8617674973213</v>
      </c>
      <c r="H163" s="26">
        <f t="shared" si="26"/>
        <v>134.6310500163134</v>
      </c>
      <c r="I163" s="26">
        <f t="shared" si="27"/>
        <v>123.35201737191804</v>
      </c>
      <c r="J163" s="26">
        <f t="shared" si="28"/>
        <v>108.35722642276002</v>
      </c>
      <c r="K163" s="26">
        <f t="shared" si="29"/>
        <v>140.68024403459228</v>
      </c>
      <c r="L163" s="26">
        <f t="shared" si="30"/>
        <v>146.56280823756794</v>
      </c>
      <c r="M163" s="59">
        <f t="shared" ref="M163:M204" si="42">AVERAGE(B163:L163)</f>
        <v>127.05763129573307</v>
      </c>
      <c r="N163" s="59">
        <f t="shared" ref="N163:N204" si="43">_xlfn.STDEV.P(B163:L163)</f>
        <v>16.523955062265294</v>
      </c>
      <c r="O163" s="59">
        <f t="shared" ref="O163:O204" si="44">M163+N163</f>
        <v>143.58158635799836</v>
      </c>
      <c r="P163" s="59">
        <f t="shared" ref="P163:P204" si="45">M163-N163</f>
        <v>110.53367623346779</v>
      </c>
      <c r="S163" s="59">
        <f t="shared" si="31"/>
        <v>167.93128755229529</v>
      </c>
      <c r="T163" s="59">
        <f t="shared" si="32"/>
        <v>126.30856362086678</v>
      </c>
      <c r="U163" s="59">
        <f t="shared" si="33"/>
        <v>140.52812604016424</v>
      </c>
      <c r="V163" s="59">
        <f t="shared" si="34"/>
        <v>121.51655475996719</v>
      </c>
      <c r="W163" s="59">
        <f t="shared" si="35"/>
        <v>131.51430098943365</v>
      </c>
      <c r="X163" s="59">
        <f t="shared" si="36"/>
        <v>83.546976051424764</v>
      </c>
      <c r="Y163" s="59">
        <f t="shared" si="37"/>
        <v>125.07618747299468</v>
      </c>
      <c r="Z163" s="59">
        <f t="shared" si="38"/>
        <v>138.56924044186974</v>
      </c>
      <c r="AA163" s="59">
        <f t="shared" si="39"/>
        <v>122.15777170560173</v>
      </c>
      <c r="AB163" s="77">
        <f t="shared" si="40"/>
        <v>128.57211207051313</v>
      </c>
      <c r="AC163" s="55">
        <f t="shared" si="41"/>
        <v>20.913107748088251</v>
      </c>
      <c r="AD163" s="79">
        <f t="shared" ref="AD163:AD203" si="46">AB163+AC163</f>
        <v>149.48521981860137</v>
      </c>
      <c r="AE163" s="79">
        <f t="shared" ref="AE163:AE203" si="47">AB163-AC163</f>
        <v>107.65900432242488</v>
      </c>
    </row>
    <row r="164" spans="1:33" x14ac:dyDescent="0.25">
      <c r="A164" t="s">
        <v>515</v>
      </c>
      <c r="B164" s="26">
        <f t="shared" si="20"/>
        <v>122.04840435330202</v>
      </c>
      <c r="C164" s="26">
        <f t="shared" si="21"/>
        <v>100.04352730881989</v>
      </c>
      <c r="D164" s="26">
        <f t="shared" si="22"/>
        <v>115.39472980859364</v>
      </c>
      <c r="E164" s="26">
        <f t="shared" si="23"/>
        <v>120.17723491901073</v>
      </c>
      <c r="F164" s="26">
        <f t="shared" si="24"/>
        <v>156.20944226082565</v>
      </c>
      <c r="G164" s="26">
        <f t="shared" si="25"/>
        <v>134.71119800006471</v>
      </c>
      <c r="H164" s="26">
        <f t="shared" si="26"/>
        <v>138.25442675365016</v>
      </c>
      <c r="I164" s="26">
        <f t="shared" si="27"/>
        <v>124.63914002997601</v>
      </c>
      <c r="J164" s="26">
        <f t="shared" si="28"/>
        <v>109.81775850246378</v>
      </c>
      <c r="K164" s="26">
        <f t="shared" si="29"/>
        <v>141.82867426957361</v>
      </c>
      <c r="L164" s="26">
        <f t="shared" si="30"/>
        <v>148.42594884365636</v>
      </c>
      <c r="M164" s="59">
        <f t="shared" si="42"/>
        <v>128.32277136817606</v>
      </c>
      <c r="N164" s="59">
        <f t="shared" si="43"/>
        <v>16.326875040327785</v>
      </c>
      <c r="O164" s="59">
        <f t="shared" si="44"/>
        <v>144.64964640850386</v>
      </c>
      <c r="P164" s="59">
        <f t="shared" si="45"/>
        <v>111.99589632784827</v>
      </c>
      <c r="S164" s="59">
        <f t="shared" si="31"/>
        <v>170.9230336078401</v>
      </c>
      <c r="T164" s="59">
        <f t="shared" si="32"/>
        <v>127.1851488112209</v>
      </c>
      <c r="U164" s="59">
        <f t="shared" si="33"/>
        <v>140.24007875149607</v>
      </c>
      <c r="V164" s="59">
        <f t="shared" si="34"/>
        <v>121.94849322889323</v>
      </c>
      <c r="W164" s="59">
        <f t="shared" si="35"/>
        <v>131.36919759278129</v>
      </c>
      <c r="X164" s="59">
        <f t="shared" si="36"/>
        <v>83.536079645670839</v>
      </c>
      <c r="Y164" s="59">
        <f t="shared" si="37"/>
        <v>125.78919776008411</v>
      </c>
      <c r="Z164" s="59">
        <f t="shared" si="38"/>
        <v>140.76135821713481</v>
      </c>
      <c r="AA164" s="59">
        <f t="shared" si="39"/>
        <v>121.1131243805636</v>
      </c>
      <c r="AB164" s="77">
        <f t="shared" si="40"/>
        <v>129.20730133285392</v>
      </c>
      <c r="AC164" s="55">
        <f t="shared" si="41"/>
        <v>21.653671850831103</v>
      </c>
      <c r="AD164" s="79">
        <f t="shared" si="46"/>
        <v>150.86097318368502</v>
      </c>
      <c r="AE164" s="79">
        <f t="shared" si="47"/>
        <v>107.55362948202281</v>
      </c>
    </row>
    <row r="165" spans="1:33" x14ac:dyDescent="0.25">
      <c r="A165" t="s">
        <v>516</v>
      </c>
      <c r="B165" s="26">
        <f t="shared" si="20"/>
        <v>125.53777706141405</v>
      </c>
      <c r="C165" s="26">
        <f t="shared" si="21"/>
        <v>102.73134150039978</v>
      </c>
      <c r="D165" s="26">
        <f t="shared" si="22"/>
        <v>118.66665270599206</v>
      </c>
      <c r="E165" s="26">
        <f t="shared" si="23"/>
        <v>121.66556782159678</v>
      </c>
      <c r="F165" s="26">
        <f t="shared" si="24"/>
        <v>160.75577808739644</v>
      </c>
      <c r="G165" s="26">
        <f t="shared" si="25"/>
        <v>137.82620389654022</v>
      </c>
      <c r="H165" s="26">
        <f t="shared" si="26"/>
        <v>141.9770080833076</v>
      </c>
      <c r="I165" s="26">
        <f t="shared" si="27"/>
        <v>126.3463719277014</v>
      </c>
      <c r="J165" s="26">
        <f t="shared" si="28"/>
        <v>112.05969485273629</v>
      </c>
      <c r="K165" s="26">
        <f t="shared" si="29"/>
        <v>143.00265858046424</v>
      </c>
      <c r="L165" s="26">
        <f t="shared" si="30"/>
        <v>148.63816230232746</v>
      </c>
      <c r="M165" s="59">
        <f t="shared" si="42"/>
        <v>130.83701971089783</v>
      </c>
      <c r="N165" s="59">
        <f t="shared" si="43"/>
        <v>16.392797518861581</v>
      </c>
      <c r="O165" s="59">
        <f t="shared" si="44"/>
        <v>147.22981722975942</v>
      </c>
      <c r="P165" s="59">
        <f t="shared" si="45"/>
        <v>114.44422219203625</v>
      </c>
      <c r="S165" s="59">
        <f t="shared" si="31"/>
        <v>173.48231863513885</v>
      </c>
      <c r="T165" s="59">
        <f t="shared" si="32"/>
        <v>129.22488039324355</v>
      </c>
      <c r="U165" s="59">
        <f t="shared" si="33"/>
        <v>141.17576424282342</v>
      </c>
      <c r="V165" s="59">
        <f t="shared" si="34"/>
        <v>127.22436348166386</v>
      </c>
      <c r="W165" s="59">
        <f t="shared" si="35"/>
        <v>132.91886008725331</v>
      </c>
      <c r="X165" s="59">
        <f t="shared" si="36"/>
        <v>85.14663112922824</v>
      </c>
      <c r="Y165" s="59">
        <f t="shared" si="37"/>
        <v>126.1730189511364</v>
      </c>
      <c r="Z165" s="59">
        <f t="shared" si="38"/>
        <v>140.23623792005429</v>
      </c>
      <c r="AA165" s="59">
        <f t="shared" si="39"/>
        <v>123.94459689619882</v>
      </c>
      <c r="AB165" s="77">
        <f t="shared" si="40"/>
        <v>131.05851908186008</v>
      </c>
      <c r="AC165" s="55">
        <f t="shared" si="41"/>
        <v>21.577429683418767</v>
      </c>
      <c r="AD165" s="79">
        <f t="shared" si="46"/>
        <v>152.63594876527884</v>
      </c>
      <c r="AE165" s="79">
        <f t="shared" si="47"/>
        <v>109.48108939844131</v>
      </c>
    </row>
    <row r="166" spans="1:33" x14ac:dyDescent="0.25">
      <c r="A166" t="s">
        <v>517</v>
      </c>
      <c r="B166" s="26">
        <f t="shared" si="20"/>
        <v>126.12082962061757</v>
      </c>
      <c r="C166" s="26">
        <f t="shared" si="21"/>
        <v>106.79794552021396</v>
      </c>
      <c r="D166" s="26">
        <f t="shared" si="22"/>
        <v>125.7747072253655</v>
      </c>
      <c r="E166" s="26">
        <f t="shared" si="23"/>
        <v>123.15135579900102</v>
      </c>
      <c r="F166" s="26">
        <f t="shared" si="24"/>
        <v>155.48818889852325</v>
      </c>
      <c r="G166" s="26">
        <f t="shared" si="25"/>
        <v>139.70618446599963</v>
      </c>
      <c r="H166" s="26">
        <f t="shared" si="26"/>
        <v>144.88415893475519</v>
      </c>
      <c r="I166" s="26">
        <f t="shared" si="27"/>
        <v>131.2652146438231</v>
      </c>
      <c r="J166" s="26">
        <f t="shared" si="28"/>
        <v>113.97153710765546</v>
      </c>
      <c r="K166" s="26">
        <f t="shared" si="29"/>
        <v>146.50821317565422</v>
      </c>
      <c r="L166" s="26">
        <f t="shared" si="30"/>
        <v>149.48503150880791</v>
      </c>
      <c r="M166" s="59">
        <f t="shared" si="42"/>
        <v>133.0139424454924</v>
      </c>
      <c r="N166" s="59">
        <f t="shared" si="43"/>
        <v>14.753470793417716</v>
      </c>
      <c r="O166" s="59">
        <f t="shared" si="44"/>
        <v>147.76741323891011</v>
      </c>
      <c r="P166" s="59">
        <f t="shared" si="45"/>
        <v>118.26047165207468</v>
      </c>
      <c r="S166" s="59">
        <f t="shared" si="31"/>
        <v>172.65111005287667</v>
      </c>
      <c r="T166" s="59">
        <f t="shared" si="32"/>
        <v>125.85695213801648</v>
      </c>
      <c r="U166" s="59">
        <f t="shared" si="33"/>
        <v>139.6873074589659</v>
      </c>
      <c r="V166" s="59">
        <f t="shared" si="34"/>
        <v>129.72295692592471</v>
      </c>
      <c r="W166" s="59">
        <f t="shared" si="35"/>
        <v>134.65782050372934</v>
      </c>
      <c r="X166" s="59">
        <f t="shared" si="36"/>
        <v>87.9429310547564</v>
      </c>
      <c r="Y166" s="59">
        <f t="shared" si="37"/>
        <v>127.8034909238382</v>
      </c>
      <c r="Z166" s="59">
        <f t="shared" si="38"/>
        <v>139.27315294378877</v>
      </c>
      <c r="AA166" s="59">
        <f t="shared" si="39"/>
        <v>123.5070894920929</v>
      </c>
      <c r="AB166" s="77">
        <f t="shared" si="40"/>
        <v>131.23364572155438</v>
      </c>
      <c r="AC166" s="55">
        <f t="shared" si="41"/>
        <v>20.655835930033124</v>
      </c>
      <c r="AD166" s="79">
        <f t="shared" si="46"/>
        <v>151.88948165158752</v>
      </c>
      <c r="AE166" s="79">
        <f t="shared" si="47"/>
        <v>110.57780979152126</v>
      </c>
    </row>
    <row r="167" spans="1:33" x14ac:dyDescent="0.25">
      <c r="A167" t="s">
        <v>518</v>
      </c>
      <c r="B167" s="26">
        <f t="shared" si="20"/>
        <v>125.88603158521539</v>
      </c>
      <c r="C167" s="26">
        <f t="shared" si="21"/>
        <v>106.30602604516088</v>
      </c>
      <c r="D167" s="26">
        <f t="shared" si="22"/>
        <v>125.70703469209272</v>
      </c>
      <c r="E167" s="26">
        <f t="shared" si="23"/>
        <v>123.39011725116433</v>
      </c>
      <c r="F167" s="26">
        <f t="shared" si="24"/>
        <v>150.43533137674595</v>
      </c>
      <c r="G167" s="26">
        <f t="shared" si="25"/>
        <v>140.09754900689481</v>
      </c>
      <c r="H167" s="26">
        <f t="shared" si="26"/>
        <v>148.97774437985564</v>
      </c>
      <c r="I167" s="26">
        <f t="shared" si="27"/>
        <v>131.97384556459269</v>
      </c>
      <c r="J167" s="26">
        <f t="shared" si="28"/>
        <v>114.76842596639341</v>
      </c>
      <c r="K167" s="26">
        <f t="shared" si="29"/>
        <v>144.93602256957848</v>
      </c>
      <c r="L167" s="26">
        <f t="shared" si="30"/>
        <v>149.94121247741421</v>
      </c>
      <c r="M167" s="59">
        <f t="shared" si="42"/>
        <v>132.94721281046441</v>
      </c>
      <c r="N167" s="59">
        <f t="shared" si="43"/>
        <v>14.40092871822233</v>
      </c>
      <c r="O167" s="59">
        <f t="shared" si="44"/>
        <v>147.34814152868674</v>
      </c>
      <c r="P167" s="59">
        <f t="shared" si="45"/>
        <v>118.54628409224208</v>
      </c>
      <c r="S167" s="59">
        <f t="shared" si="31"/>
        <v>175.14311721214486</v>
      </c>
      <c r="T167" s="59">
        <f t="shared" si="32"/>
        <v>126.64061962637921</v>
      </c>
      <c r="U167" s="59">
        <f t="shared" si="33"/>
        <v>138.01561652868631</v>
      </c>
      <c r="V167" s="59">
        <f t="shared" si="34"/>
        <v>129.65641867950276</v>
      </c>
      <c r="W167" s="59">
        <f t="shared" si="35"/>
        <v>135.57869670874368</v>
      </c>
      <c r="X167" s="59">
        <f t="shared" si="36"/>
        <v>83.661662681770082</v>
      </c>
      <c r="Y167" s="59">
        <f t="shared" si="37"/>
        <v>123.87351329339083</v>
      </c>
      <c r="Z167" s="59">
        <f t="shared" si="38"/>
        <v>138.72253269914017</v>
      </c>
      <c r="AA167" s="59">
        <f t="shared" si="39"/>
        <v>122.47466420154444</v>
      </c>
      <c r="AB167" s="77">
        <f t="shared" si="40"/>
        <v>130.41853795903359</v>
      </c>
      <c r="AC167" s="55">
        <f t="shared" si="41"/>
        <v>22.262545815522316</v>
      </c>
      <c r="AD167" s="79">
        <f t="shared" si="46"/>
        <v>152.6810837745559</v>
      </c>
      <c r="AE167" s="79">
        <f t="shared" si="47"/>
        <v>108.15599214351127</v>
      </c>
    </row>
    <row r="168" spans="1:33" x14ac:dyDescent="0.25">
      <c r="A168" t="s">
        <v>519</v>
      </c>
      <c r="B168" s="26">
        <f t="shared" si="20"/>
        <v>124.86600755252067</v>
      </c>
      <c r="C168" s="26">
        <f t="shared" si="21"/>
        <v>106.14283022856145</v>
      </c>
      <c r="D168" s="26">
        <f t="shared" si="22"/>
        <v>124.43158929605687</v>
      </c>
      <c r="E168" s="26">
        <f t="shared" si="23"/>
        <v>123.98713296376975</v>
      </c>
      <c r="F168" s="26">
        <f t="shared" si="24"/>
        <v>150.10560327131549</v>
      </c>
      <c r="G168" s="26">
        <f t="shared" si="25"/>
        <v>141.10751167566266</v>
      </c>
      <c r="H168" s="26">
        <f t="shared" si="26"/>
        <v>148.26051336541767</v>
      </c>
      <c r="I168" s="26">
        <f t="shared" si="27"/>
        <v>131.05124404691017</v>
      </c>
      <c r="J168" s="26">
        <f t="shared" si="28"/>
        <v>114.73731808446061</v>
      </c>
      <c r="K168" s="26">
        <f t="shared" si="29"/>
        <v>143.60762058073345</v>
      </c>
      <c r="L168" s="26">
        <f t="shared" si="30"/>
        <v>150.33615349001121</v>
      </c>
      <c r="M168" s="59">
        <f t="shared" si="42"/>
        <v>132.60304768685637</v>
      </c>
      <c r="N168" s="59">
        <f t="shared" si="43"/>
        <v>14.403248568838874</v>
      </c>
      <c r="O168" s="59">
        <f t="shared" si="44"/>
        <v>147.00629625569525</v>
      </c>
      <c r="P168" s="59">
        <f t="shared" si="45"/>
        <v>118.19979911801749</v>
      </c>
      <c r="S168" s="59">
        <f t="shared" si="31"/>
        <v>177.00594106808035</v>
      </c>
      <c r="T168" s="59">
        <f t="shared" si="32"/>
        <v>125.91192331711956</v>
      </c>
      <c r="U168" s="59">
        <f t="shared" si="33"/>
        <v>139.89931013752397</v>
      </c>
      <c r="V168" s="59">
        <f t="shared" si="34"/>
        <v>129.7966316793418</v>
      </c>
      <c r="W168" s="59">
        <f t="shared" si="35"/>
        <v>135.31173470573714</v>
      </c>
      <c r="X168" s="59">
        <f t="shared" si="36"/>
        <v>83.317524399325833</v>
      </c>
      <c r="Y168" s="59">
        <f t="shared" si="37"/>
        <v>125.65358112544909</v>
      </c>
      <c r="Z168" s="59">
        <f t="shared" si="38"/>
        <v>139.75471083044059</v>
      </c>
      <c r="AA168" s="59">
        <f t="shared" si="39"/>
        <v>119.03729468373866</v>
      </c>
      <c r="AB168" s="77">
        <f t="shared" si="40"/>
        <v>130.63207243852855</v>
      </c>
      <c r="AC168" s="55">
        <f t="shared" si="41"/>
        <v>23.003399817532227</v>
      </c>
      <c r="AD168" s="79">
        <f t="shared" si="46"/>
        <v>153.63547225606078</v>
      </c>
      <c r="AE168" s="79">
        <f t="shared" si="47"/>
        <v>107.62867262099633</v>
      </c>
    </row>
    <row r="169" spans="1:33" x14ac:dyDescent="0.25">
      <c r="A169" t="s">
        <v>520</v>
      </c>
      <c r="B169" s="26">
        <f t="shared" si="20"/>
        <v>124.55515685510127</v>
      </c>
      <c r="C169" s="26">
        <f t="shared" si="21"/>
        <v>105.47132183327052</v>
      </c>
      <c r="D169" s="26">
        <f t="shared" si="22"/>
        <v>125.11713189696361</v>
      </c>
      <c r="E169" s="26">
        <f t="shared" si="23"/>
        <v>124.39343752142749</v>
      </c>
      <c r="F169" s="26">
        <f t="shared" si="24"/>
        <v>147.54214995621538</v>
      </c>
      <c r="G169" s="26">
        <f t="shared" si="25"/>
        <v>140.84147820139867</v>
      </c>
      <c r="H169" s="26">
        <f t="shared" si="26"/>
        <v>144.58301923066185</v>
      </c>
      <c r="I169" s="26">
        <f t="shared" si="27"/>
        <v>130.25670302624562</v>
      </c>
      <c r="J169" s="26">
        <f t="shared" si="28"/>
        <v>114.25488741771291</v>
      </c>
      <c r="K169" s="26">
        <f t="shared" si="29"/>
        <v>145.14510137247251</v>
      </c>
      <c r="L169" s="26">
        <f t="shared" si="30"/>
        <v>149.41471896672317</v>
      </c>
      <c r="M169" s="59">
        <f t="shared" si="42"/>
        <v>131.96137329801758</v>
      </c>
      <c r="N169" s="59">
        <f t="shared" si="43"/>
        <v>13.93644820811706</v>
      </c>
      <c r="O169" s="59">
        <f t="shared" si="44"/>
        <v>145.89782150613465</v>
      </c>
      <c r="P169" s="59">
        <f t="shared" si="45"/>
        <v>118.02492508990052</v>
      </c>
      <c r="S169" s="59">
        <f t="shared" si="31"/>
        <v>179.96442089068313</v>
      </c>
      <c r="T169" s="59">
        <f t="shared" si="32"/>
        <v>125.33177226124219</v>
      </c>
      <c r="U169" s="59">
        <f t="shared" si="33"/>
        <v>140.95524746367147</v>
      </c>
      <c r="V169" s="59">
        <f t="shared" si="34"/>
        <v>129.38489948312878</v>
      </c>
      <c r="W169" s="59">
        <f t="shared" si="35"/>
        <v>135.00150502661234</v>
      </c>
      <c r="X169" s="59">
        <f t="shared" si="36"/>
        <v>81.8669697801121</v>
      </c>
      <c r="Y169" s="59">
        <f t="shared" si="37"/>
        <v>124.92809986166013</v>
      </c>
      <c r="Z169" s="59">
        <f t="shared" si="38"/>
        <v>139.6206051279224</v>
      </c>
      <c r="AA169" s="59">
        <f t="shared" si="39"/>
        <v>121.83722813579665</v>
      </c>
      <c r="AB169" s="77">
        <f t="shared" si="40"/>
        <v>130.98786089231436</v>
      </c>
      <c r="AC169" s="55">
        <f t="shared" si="41"/>
        <v>23.936405066905728</v>
      </c>
      <c r="AD169" s="79">
        <f t="shared" si="46"/>
        <v>154.92426595922009</v>
      </c>
      <c r="AE169" s="79">
        <f t="shared" si="47"/>
        <v>107.05145582540862</v>
      </c>
    </row>
    <row r="170" spans="1:33" x14ac:dyDescent="0.25">
      <c r="A170" t="s">
        <v>521</v>
      </c>
      <c r="B170" s="26">
        <f t="shared" si="20"/>
        <v>123.77618267846739</v>
      </c>
      <c r="C170" s="26">
        <f t="shared" si="21"/>
        <v>105.96558482138754</v>
      </c>
      <c r="D170" s="26">
        <f t="shared" si="22"/>
        <v>124.1676774378782</v>
      </c>
      <c r="E170" s="26">
        <f t="shared" si="23"/>
        <v>124.78869209306251</v>
      </c>
      <c r="F170" s="26">
        <f t="shared" si="24"/>
        <v>141.41692377864109</v>
      </c>
      <c r="G170" s="26">
        <f t="shared" si="25"/>
        <v>140.31446703991099</v>
      </c>
      <c r="H170" s="26">
        <f t="shared" si="26"/>
        <v>143.67486165522337</v>
      </c>
      <c r="I170" s="26">
        <f t="shared" si="27"/>
        <v>128.86446588754814</v>
      </c>
      <c r="J170" s="26">
        <f t="shared" si="28"/>
        <v>115.01851215300589</v>
      </c>
      <c r="K170" s="26">
        <f t="shared" si="29"/>
        <v>144.50324311286906</v>
      </c>
      <c r="L170" s="26">
        <f t="shared" si="30"/>
        <v>147.9497798338526</v>
      </c>
      <c r="M170" s="59">
        <f t="shared" si="42"/>
        <v>130.94912640834971</v>
      </c>
      <c r="N170" s="59">
        <f t="shared" si="43"/>
        <v>12.967311258942003</v>
      </c>
      <c r="O170" s="59">
        <f t="shared" si="44"/>
        <v>143.91643766729172</v>
      </c>
      <c r="P170" s="59">
        <f t="shared" si="45"/>
        <v>117.98181514940771</v>
      </c>
      <c r="S170" s="59">
        <f t="shared" si="31"/>
        <v>175.35973107594327</v>
      </c>
      <c r="T170" s="59">
        <f t="shared" si="32"/>
        <v>124.38012816489383</v>
      </c>
      <c r="U170" s="59">
        <f t="shared" si="33"/>
        <v>142.73869186588638</v>
      </c>
      <c r="V170" s="59">
        <f t="shared" si="34"/>
        <v>127.62375892547439</v>
      </c>
      <c r="W170" s="59">
        <f t="shared" si="35"/>
        <v>134.04292224088016</v>
      </c>
      <c r="X170" s="59">
        <f t="shared" si="36"/>
        <v>82.266530788225609</v>
      </c>
      <c r="Y170" s="59">
        <f t="shared" si="37"/>
        <v>124.17199278387112</v>
      </c>
      <c r="Z170" s="59">
        <f t="shared" si="38"/>
        <v>140.85944678356503</v>
      </c>
      <c r="AA170" s="59">
        <f t="shared" si="39"/>
        <v>122.6862581736474</v>
      </c>
      <c r="AB170" s="77">
        <f t="shared" si="40"/>
        <v>130.45882897804304</v>
      </c>
      <c r="AC170" s="55">
        <f t="shared" si="41"/>
        <v>22.986294500659369</v>
      </c>
      <c r="AD170" s="79">
        <f t="shared" si="46"/>
        <v>153.44512347870241</v>
      </c>
      <c r="AE170" s="79">
        <f t="shared" si="47"/>
        <v>107.47253447738368</v>
      </c>
    </row>
    <row r="171" spans="1:33" x14ac:dyDescent="0.25">
      <c r="A171" t="s">
        <v>522</v>
      </c>
      <c r="B171" s="26">
        <f t="shared" si="20"/>
        <v>124.16126537921109</v>
      </c>
      <c r="C171" s="26">
        <f t="shared" si="21"/>
        <v>104.67240214684178</v>
      </c>
      <c r="D171" s="26">
        <f t="shared" si="22"/>
        <v>122.02385511905791</v>
      </c>
      <c r="E171" s="26">
        <f t="shared" si="23"/>
        <v>125.08639559477407</v>
      </c>
      <c r="F171" s="26">
        <f t="shared" si="24"/>
        <v>139.68972026417799</v>
      </c>
      <c r="G171" s="26">
        <f t="shared" si="25"/>
        <v>141.28359002258642</v>
      </c>
      <c r="H171" s="26">
        <f t="shared" si="26"/>
        <v>143.33107578270398</v>
      </c>
      <c r="I171" s="26">
        <f t="shared" si="27"/>
        <v>129.58434853698023</v>
      </c>
      <c r="J171" s="26">
        <f t="shared" si="28"/>
        <v>114.35803394151111</v>
      </c>
      <c r="K171" s="26">
        <f t="shared" si="29"/>
        <v>143.75055942245055</v>
      </c>
      <c r="L171" s="26">
        <f t="shared" si="30"/>
        <v>148.13321618356562</v>
      </c>
      <c r="M171" s="59">
        <f t="shared" si="42"/>
        <v>130.55222385398736</v>
      </c>
      <c r="N171" s="59">
        <f t="shared" si="43"/>
        <v>13.217237069916155</v>
      </c>
      <c r="O171" s="59">
        <f t="shared" si="44"/>
        <v>143.76946092390352</v>
      </c>
      <c r="P171" s="59">
        <f t="shared" si="45"/>
        <v>117.33498678407121</v>
      </c>
      <c r="S171" s="59">
        <f t="shared" si="31"/>
        <v>177.54299266609473</v>
      </c>
      <c r="T171" s="59">
        <f t="shared" si="32"/>
        <v>125.56207688772328</v>
      </c>
      <c r="U171" s="59">
        <f t="shared" si="33"/>
        <v>145.90751105770784</v>
      </c>
      <c r="V171" s="59">
        <f t="shared" si="34"/>
        <v>126.21373174589388</v>
      </c>
      <c r="W171" s="59">
        <f t="shared" si="35"/>
        <v>134.48051277418924</v>
      </c>
      <c r="X171" s="59">
        <f t="shared" si="36"/>
        <v>80.999176890212837</v>
      </c>
      <c r="Y171" s="59">
        <f t="shared" si="37"/>
        <v>125.22529454826994</v>
      </c>
      <c r="Z171" s="59">
        <f t="shared" si="38"/>
        <v>140.4043743497013</v>
      </c>
      <c r="AA171" s="59">
        <f t="shared" si="39"/>
        <v>121.51401746948214</v>
      </c>
      <c r="AB171" s="77">
        <f t="shared" si="40"/>
        <v>130.87218759880835</v>
      </c>
      <c r="AC171" s="55">
        <f t="shared" si="41"/>
        <v>23.955481917503178</v>
      </c>
      <c r="AD171" s="79">
        <f t="shared" si="46"/>
        <v>154.82766951631152</v>
      </c>
      <c r="AE171" s="79">
        <f t="shared" si="47"/>
        <v>106.91670568130517</v>
      </c>
    </row>
    <row r="172" spans="1:33" x14ac:dyDescent="0.25">
      <c r="A172" t="s">
        <v>523</v>
      </c>
      <c r="B172" s="26">
        <f t="shared" si="20"/>
        <v>124.31908703605332</v>
      </c>
      <c r="C172" s="26">
        <f t="shared" si="21"/>
        <v>104.84207708779442</v>
      </c>
      <c r="D172" s="26">
        <f t="shared" si="22"/>
        <v>124.20867773490994</v>
      </c>
      <c r="E172" s="26">
        <f t="shared" si="23"/>
        <v>125.13696444488984</v>
      </c>
      <c r="F172" s="26">
        <f t="shared" si="24"/>
        <v>137.80474593525204</v>
      </c>
      <c r="G172" s="26">
        <f t="shared" si="25"/>
        <v>140.03352846437244</v>
      </c>
      <c r="H172" s="26">
        <f t="shared" si="26"/>
        <v>146.35218906627549</v>
      </c>
      <c r="I172" s="26">
        <f t="shared" si="27"/>
        <v>129.73216326083949</v>
      </c>
      <c r="J172" s="26">
        <f t="shared" si="28"/>
        <v>113.72083305066813</v>
      </c>
      <c r="K172" s="26">
        <f t="shared" si="29"/>
        <v>142.59925947840989</v>
      </c>
      <c r="L172" s="26">
        <f t="shared" si="30"/>
        <v>146.89750160825764</v>
      </c>
      <c r="M172" s="59">
        <f t="shared" si="42"/>
        <v>130.51336610615661</v>
      </c>
      <c r="N172" s="59">
        <f t="shared" si="43"/>
        <v>12.995849499349658</v>
      </c>
      <c r="O172" s="59">
        <f t="shared" si="44"/>
        <v>143.50921560550626</v>
      </c>
      <c r="P172" s="59">
        <f t="shared" si="45"/>
        <v>117.51751660680695</v>
      </c>
      <c r="S172" s="59">
        <f t="shared" si="31"/>
        <v>184.76259580547304</v>
      </c>
      <c r="T172" s="59">
        <f t="shared" si="32"/>
        <v>125.56544079569825</v>
      </c>
      <c r="U172" s="59">
        <f t="shared" si="33"/>
        <v>148.33785399025678</v>
      </c>
      <c r="V172" s="59">
        <f t="shared" si="34"/>
        <v>126.08260534507778</v>
      </c>
      <c r="W172" s="59">
        <f t="shared" si="35"/>
        <v>135.10735709382453</v>
      </c>
      <c r="X172" s="59">
        <f t="shared" si="36"/>
        <v>79.324579626072975</v>
      </c>
      <c r="Y172" s="59">
        <f t="shared" si="37"/>
        <v>128.30989916244752</v>
      </c>
      <c r="Z172" s="59">
        <f t="shared" si="38"/>
        <v>141.01266204824017</v>
      </c>
      <c r="AA172" s="59">
        <f t="shared" si="39"/>
        <v>122.41654480236622</v>
      </c>
      <c r="AB172" s="77">
        <f t="shared" si="40"/>
        <v>132.32439318549524</v>
      </c>
      <c r="AC172" s="55">
        <f t="shared" si="41"/>
        <v>26.028471882698778</v>
      </c>
      <c r="AD172" s="79">
        <f t="shared" si="46"/>
        <v>158.35286506819401</v>
      </c>
      <c r="AE172" s="79">
        <f t="shared" si="47"/>
        <v>106.29592130279646</v>
      </c>
    </row>
    <row r="173" spans="1:33" x14ac:dyDescent="0.25">
      <c r="A173" t="s">
        <v>524</v>
      </c>
      <c r="B173" s="26">
        <f t="shared" si="20"/>
        <v>125.62105880941775</v>
      </c>
      <c r="C173" s="26">
        <f t="shared" si="21"/>
        <v>104.9021468417715</v>
      </c>
      <c r="D173" s="26">
        <f t="shared" si="22"/>
        <v>123.49666955248506</v>
      </c>
      <c r="E173" s="26">
        <f t="shared" si="23"/>
        <v>125.20878935403734</v>
      </c>
      <c r="F173" s="26">
        <f t="shared" si="24"/>
        <v>135.26794600025192</v>
      </c>
      <c r="G173" s="26">
        <f t="shared" si="25"/>
        <v>139.94843971418339</v>
      </c>
      <c r="H173" s="26">
        <f t="shared" si="26"/>
        <v>147.26325034641036</v>
      </c>
      <c r="I173" s="26">
        <f t="shared" si="27"/>
        <v>129.86139050445294</v>
      </c>
      <c r="J173" s="26">
        <f t="shared" si="28"/>
        <v>114.66545597698799</v>
      </c>
      <c r="K173" s="26">
        <f t="shared" si="29"/>
        <v>142.15062829546798</v>
      </c>
      <c r="L173" s="26">
        <f t="shared" si="30"/>
        <v>146.60958875951948</v>
      </c>
      <c r="M173" s="59">
        <f t="shared" si="42"/>
        <v>130.45412401408962</v>
      </c>
      <c r="N173" s="59">
        <f t="shared" si="43"/>
        <v>12.775986105674686</v>
      </c>
      <c r="O173" s="59">
        <f t="shared" si="44"/>
        <v>143.2301101197643</v>
      </c>
      <c r="P173" s="59">
        <f t="shared" si="45"/>
        <v>117.67813790841493</v>
      </c>
      <c r="S173" s="59">
        <f t="shared" si="31"/>
        <v>182.64073405499622</v>
      </c>
      <c r="T173" s="59">
        <f t="shared" si="32"/>
        <v>125.81882784763356</v>
      </c>
      <c r="U173" s="59">
        <f t="shared" si="33"/>
        <v>150.23767875086656</v>
      </c>
      <c r="V173" s="59">
        <f t="shared" si="34"/>
        <v>126.39308489068695</v>
      </c>
      <c r="W173" s="59">
        <f t="shared" si="35"/>
        <v>135.38111599120936</v>
      </c>
      <c r="X173" s="59">
        <f t="shared" si="36"/>
        <v>79.477991612119311</v>
      </c>
      <c r="Y173" s="59">
        <f t="shared" si="37"/>
        <v>131.06055252711144</v>
      </c>
      <c r="Z173" s="59">
        <f t="shared" si="38"/>
        <v>142.78238304709282</v>
      </c>
      <c r="AA173" s="59">
        <f t="shared" si="39"/>
        <v>120.63177819596815</v>
      </c>
      <c r="AB173" s="77">
        <f t="shared" si="40"/>
        <v>132.71379410196494</v>
      </c>
      <c r="AC173" s="55">
        <f t="shared" si="41"/>
        <v>25.773646883430157</v>
      </c>
      <c r="AD173" s="79">
        <f t="shared" si="46"/>
        <v>158.4874409853951</v>
      </c>
      <c r="AE173" s="79">
        <f t="shared" si="47"/>
        <v>106.94014721853478</v>
      </c>
    </row>
    <row r="174" spans="1:33" x14ac:dyDescent="0.25">
      <c r="A174" t="s">
        <v>525</v>
      </c>
      <c r="B174" s="26">
        <f t="shared" si="20"/>
        <v>126.73905034442579</v>
      </c>
      <c r="C174" s="26">
        <f t="shared" si="21"/>
        <v>104.80286919521005</v>
      </c>
      <c r="D174" s="26">
        <f t="shared" si="22"/>
        <v>124.06655439345187</v>
      </c>
      <c r="E174" s="26">
        <f t="shared" si="23"/>
        <v>125.12038946585582</v>
      </c>
      <c r="F174" s="26">
        <f t="shared" si="24"/>
        <v>131.26768204581026</v>
      </c>
      <c r="G174" s="26">
        <f t="shared" si="25"/>
        <v>140.60795037810584</v>
      </c>
      <c r="H174" s="26">
        <f t="shared" si="26"/>
        <v>145.98852398468057</v>
      </c>
      <c r="I174" s="26">
        <f t="shared" si="27"/>
        <v>129.4363862934365</v>
      </c>
      <c r="J174" s="26">
        <f t="shared" si="28"/>
        <v>113.87759559148225</v>
      </c>
      <c r="K174" s="26">
        <f t="shared" si="29"/>
        <v>141.56015149330776</v>
      </c>
      <c r="L174" s="26">
        <f t="shared" si="30"/>
        <v>145.80425498616572</v>
      </c>
      <c r="M174" s="59">
        <f t="shared" si="42"/>
        <v>129.93376437926659</v>
      </c>
      <c r="N174" s="59">
        <f t="shared" si="43"/>
        <v>12.497006918709509</v>
      </c>
      <c r="O174" s="59">
        <f t="shared" si="44"/>
        <v>142.43077129797609</v>
      </c>
      <c r="P174" s="59">
        <f t="shared" si="45"/>
        <v>117.43675746055709</v>
      </c>
      <c r="S174" s="59">
        <f t="shared" si="31"/>
        <v>186.04164199740515</v>
      </c>
      <c r="T174" s="59">
        <f t="shared" si="32"/>
        <v>128.15291505188827</v>
      </c>
      <c r="U174" s="59">
        <f t="shared" si="33"/>
        <v>153.36096875041804</v>
      </c>
      <c r="V174" s="59">
        <f t="shared" si="34"/>
        <v>128.50997202378613</v>
      </c>
      <c r="W174" s="59">
        <f t="shared" si="35"/>
        <v>136.85889617846823</v>
      </c>
      <c r="X174" s="59">
        <f t="shared" si="36"/>
        <v>81.120056441813986</v>
      </c>
      <c r="Y174" s="59">
        <f t="shared" si="37"/>
        <v>131.02501094178075</v>
      </c>
      <c r="Z174" s="59">
        <f t="shared" si="38"/>
        <v>142.97615801097945</v>
      </c>
      <c r="AA174" s="59">
        <f t="shared" si="39"/>
        <v>117.80402148954752</v>
      </c>
      <c r="AB174" s="77">
        <f t="shared" si="40"/>
        <v>133.9832934317875</v>
      </c>
      <c r="AC174" s="55">
        <f t="shared" si="41"/>
        <v>26.46527981431073</v>
      </c>
      <c r="AD174" s="79">
        <f t="shared" si="46"/>
        <v>160.44857324609822</v>
      </c>
      <c r="AE174" s="79">
        <f t="shared" si="47"/>
        <v>107.51801361747677</v>
      </c>
    </row>
    <row r="175" spans="1:33" x14ac:dyDescent="0.25">
      <c r="A175" t="s">
        <v>526</v>
      </c>
      <c r="B175" s="26">
        <f t="shared" si="20"/>
        <v>126.89096824771239</v>
      </c>
      <c r="C175" s="26">
        <f t="shared" si="21"/>
        <v>105.83995414066591</v>
      </c>
      <c r="D175" s="26">
        <f t="shared" si="22"/>
        <v>125.8414842548389</v>
      </c>
      <c r="E175" s="26">
        <f t="shared" si="23"/>
        <v>125.9152895940251</v>
      </c>
      <c r="F175" s="26">
        <f t="shared" si="24"/>
        <v>131.64953470506529</v>
      </c>
      <c r="G175" s="26">
        <f t="shared" si="25"/>
        <v>141.37471074924431</v>
      </c>
      <c r="H175" s="26">
        <f t="shared" si="26"/>
        <v>148.17033897561447</v>
      </c>
      <c r="I175" s="26">
        <f t="shared" si="27"/>
        <v>130.25670302624562</v>
      </c>
      <c r="J175" s="26">
        <f t="shared" si="28"/>
        <v>114.59721282456795</v>
      </c>
      <c r="K175" s="26">
        <f t="shared" si="29"/>
        <v>141.26580133550792</v>
      </c>
      <c r="L175" s="26">
        <f t="shared" si="30"/>
        <v>146.75389958178212</v>
      </c>
      <c r="M175" s="59">
        <f t="shared" si="42"/>
        <v>130.77780885775181</v>
      </c>
      <c r="N175" s="59">
        <f t="shared" si="43"/>
        <v>12.533179825269455</v>
      </c>
      <c r="O175" s="59">
        <f t="shared" si="44"/>
        <v>143.31098868302126</v>
      </c>
      <c r="P175" s="59">
        <f t="shared" si="45"/>
        <v>118.24462903248235</v>
      </c>
      <c r="S175" s="59">
        <f t="shared" si="31"/>
        <v>188.32470228638263</v>
      </c>
      <c r="T175" s="59">
        <f t="shared" si="32"/>
        <v>127.70738868712277</v>
      </c>
      <c r="U175" s="59">
        <f t="shared" si="33"/>
        <v>153.87727577108873</v>
      </c>
      <c r="V175" s="59">
        <f t="shared" si="34"/>
        <v>129.15315663194488</v>
      </c>
      <c r="W175" s="59">
        <f t="shared" si="35"/>
        <v>137.40948875878999</v>
      </c>
      <c r="X175" s="59">
        <f t="shared" si="36"/>
        <v>81.545721788891939</v>
      </c>
      <c r="Y175" s="59">
        <f t="shared" si="37"/>
        <v>131.82056987754979</v>
      </c>
      <c r="Z175" s="59">
        <f t="shared" si="38"/>
        <v>143.1780479944122</v>
      </c>
      <c r="AA175" s="59">
        <f t="shared" si="39"/>
        <v>120.23726801277357</v>
      </c>
      <c r="AB175" s="77">
        <f t="shared" si="40"/>
        <v>134.80595775655073</v>
      </c>
      <c r="AC175" s="55">
        <f t="shared" si="41"/>
        <v>26.760246834620993</v>
      </c>
      <c r="AD175" s="79">
        <f t="shared" si="46"/>
        <v>161.56620459117173</v>
      </c>
      <c r="AE175" s="79">
        <f t="shared" si="47"/>
        <v>108.04571092192973</v>
      </c>
    </row>
    <row r="176" spans="1:33" x14ac:dyDescent="0.25">
      <c r="A176" t="s">
        <v>527</v>
      </c>
      <c r="B176" s="26">
        <f t="shared" si="20"/>
        <v>128.56195808629494</v>
      </c>
      <c r="C176" s="26">
        <f t="shared" si="21"/>
        <v>105.79741478343183</v>
      </c>
      <c r="D176" s="26">
        <f t="shared" si="22"/>
        <v>127.33065196534153</v>
      </c>
      <c r="E176" s="26">
        <f t="shared" si="23"/>
        <v>126.33132552362166</v>
      </c>
      <c r="F176" s="26">
        <f t="shared" si="24"/>
        <v>131.27359307768728</v>
      </c>
      <c r="G176" s="26">
        <f t="shared" si="25"/>
        <v>141.21592698219635</v>
      </c>
      <c r="H176" s="26">
        <f t="shared" si="26"/>
        <v>148.70010553849761</v>
      </c>
      <c r="I176" s="26">
        <f t="shared" si="27"/>
        <v>131.11887511680877</v>
      </c>
      <c r="J176" s="26">
        <f t="shared" si="28"/>
        <v>115.5862089314802</v>
      </c>
      <c r="K176" s="26">
        <f t="shared" si="29"/>
        <v>139.73105360001585</v>
      </c>
      <c r="L176" s="26">
        <f t="shared" si="30"/>
        <v>145.66192879210709</v>
      </c>
      <c r="M176" s="59">
        <f t="shared" si="42"/>
        <v>131.02809476340755</v>
      </c>
      <c r="N176" s="59">
        <f t="shared" si="43"/>
        <v>12.146464493028363</v>
      </c>
      <c r="O176" s="59">
        <f t="shared" si="44"/>
        <v>143.17455925643591</v>
      </c>
      <c r="P176" s="59">
        <f t="shared" si="45"/>
        <v>118.88163027037919</v>
      </c>
      <c r="S176" s="59">
        <f t="shared" si="31"/>
        <v>190.46862794039848</v>
      </c>
      <c r="T176" s="59">
        <f t="shared" si="32"/>
        <v>128.79890845288537</v>
      </c>
      <c r="U176" s="59">
        <f t="shared" si="33"/>
        <v>153.95536628337476</v>
      </c>
      <c r="V176" s="59">
        <f t="shared" si="34"/>
        <v>129.50379977506174</v>
      </c>
      <c r="W176" s="59">
        <f t="shared" si="35"/>
        <v>136.86408947655383</v>
      </c>
      <c r="X176" s="59">
        <f t="shared" si="36"/>
        <v>79.796025555599101</v>
      </c>
      <c r="Y176" s="59">
        <f t="shared" si="37"/>
        <v>131.15956621669667</v>
      </c>
      <c r="Z176" s="59">
        <f t="shared" si="38"/>
        <v>143.04266421481182</v>
      </c>
      <c r="AA176" s="59">
        <f t="shared" si="39"/>
        <v>120.54310371056565</v>
      </c>
      <c r="AB176" s="77">
        <f t="shared" si="40"/>
        <v>134.90357240288304</v>
      </c>
      <c r="AC176" s="55">
        <f t="shared" si="41"/>
        <v>27.57624081817227</v>
      </c>
      <c r="AD176" s="79">
        <f t="shared" si="46"/>
        <v>162.47981322105531</v>
      </c>
      <c r="AE176" s="79">
        <f t="shared" si="47"/>
        <v>107.32733158471078</v>
      </c>
    </row>
    <row r="177" spans="1:31" x14ac:dyDescent="0.25">
      <c r="A177" t="s">
        <v>528</v>
      </c>
      <c r="B177" s="26">
        <f t="shared" si="20"/>
        <v>129.28259086157854</v>
      </c>
      <c r="C177" s="26">
        <f t="shared" si="21"/>
        <v>106.48407559897437</v>
      </c>
      <c r="D177" s="26">
        <f t="shared" si="22"/>
        <v>127.90851367861389</v>
      </c>
      <c r="E177" s="26">
        <f t="shared" si="23"/>
        <v>127.08840779986603</v>
      </c>
      <c r="F177" s="26">
        <f t="shared" si="24"/>
        <v>131.6165403998609</v>
      </c>
      <c r="G177" s="26">
        <f t="shared" si="25"/>
        <v>142.03532873251856</v>
      </c>
      <c r="H177" s="26">
        <f t="shared" si="26"/>
        <v>151.29111952972747</v>
      </c>
      <c r="I177" s="26">
        <f t="shared" si="27"/>
        <v>133.254343247729</v>
      </c>
      <c r="J177" s="26">
        <f t="shared" si="28"/>
        <v>116.3263798117286</v>
      </c>
      <c r="K177" s="26">
        <f t="shared" si="29"/>
        <v>139.16353447033026</v>
      </c>
      <c r="L177" s="26">
        <f t="shared" si="30"/>
        <v>145.51336519512157</v>
      </c>
      <c r="M177" s="59">
        <f t="shared" si="42"/>
        <v>131.81492721145904</v>
      </c>
      <c r="N177" s="59">
        <f t="shared" si="43"/>
        <v>12.258945179129125</v>
      </c>
      <c r="O177" s="59">
        <f t="shared" si="44"/>
        <v>144.07387239058815</v>
      </c>
      <c r="P177" s="59">
        <f t="shared" si="45"/>
        <v>119.55598203232991</v>
      </c>
      <c r="S177" s="59">
        <f t="shared" si="31"/>
        <v>192.46381392036378</v>
      </c>
      <c r="T177" s="59">
        <f t="shared" si="32"/>
        <v>126.61560910732956</v>
      </c>
      <c r="U177" s="59">
        <f t="shared" si="33"/>
        <v>153.83823051494571</v>
      </c>
      <c r="V177" s="59">
        <f t="shared" si="34"/>
        <v>132.02356762282952</v>
      </c>
      <c r="W177" s="59">
        <f t="shared" si="35"/>
        <v>137.48103269247349</v>
      </c>
      <c r="X177" s="59">
        <f t="shared" si="36"/>
        <v>80.285971857484412</v>
      </c>
      <c r="Y177" s="59">
        <f t="shared" si="37"/>
        <v>132.02143220439106</v>
      </c>
      <c r="Z177" s="59">
        <f t="shared" si="38"/>
        <v>144.70288634460871</v>
      </c>
      <c r="AA177" s="59">
        <f t="shared" si="39"/>
        <v>122.45726333888113</v>
      </c>
      <c r="AB177" s="77">
        <f t="shared" si="40"/>
        <v>135.76553417814526</v>
      </c>
      <c r="AC177" s="55">
        <f t="shared" si="41"/>
        <v>27.870673810028197</v>
      </c>
      <c r="AD177" s="79">
        <f t="shared" si="46"/>
        <v>163.63620798817345</v>
      </c>
      <c r="AE177" s="79">
        <f t="shared" si="47"/>
        <v>107.89486036811707</v>
      </c>
    </row>
    <row r="178" spans="1:31" x14ac:dyDescent="0.25">
      <c r="A178" t="s">
        <v>529</v>
      </c>
      <c r="B178" s="26">
        <f t="shared" si="20"/>
        <v>130.37003281469549</v>
      </c>
      <c r="C178" s="26">
        <f t="shared" si="21"/>
        <v>107.55680721618219</v>
      </c>
      <c r="D178" s="26">
        <f t="shared" si="22"/>
        <v>130.71465060748221</v>
      </c>
      <c r="E178" s="26">
        <f t="shared" si="23"/>
        <v>127.75151245035418</v>
      </c>
      <c r="F178" s="26">
        <f t="shared" si="24"/>
        <v>132.13993540424366</v>
      </c>
      <c r="G178" s="26">
        <f t="shared" si="25"/>
        <v>142.73082727537371</v>
      </c>
      <c r="H178" s="26">
        <f t="shared" si="26"/>
        <v>155.00047464403693</v>
      </c>
      <c r="I178" s="26">
        <f t="shared" si="27"/>
        <v>133.25347154050246</v>
      </c>
      <c r="J178" s="26">
        <f t="shared" si="28"/>
        <v>116.97409710854319</v>
      </c>
      <c r="K178" s="26">
        <f t="shared" si="29"/>
        <v>136.05216857764236</v>
      </c>
      <c r="L178" s="26">
        <f t="shared" si="30"/>
        <v>144.1353244257549</v>
      </c>
      <c r="M178" s="59">
        <f t="shared" si="42"/>
        <v>132.42539109680101</v>
      </c>
      <c r="N178" s="59">
        <f t="shared" si="43"/>
        <v>12.25881831048137</v>
      </c>
      <c r="O178" s="59">
        <f t="shared" si="44"/>
        <v>144.68420940728237</v>
      </c>
      <c r="P178" s="59">
        <f t="shared" si="45"/>
        <v>120.16657278631963</v>
      </c>
      <c r="S178" s="59">
        <f t="shared" si="31"/>
        <v>193.58828500429777</v>
      </c>
      <c r="T178" s="59">
        <f t="shared" si="32"/>
        <v>128.86741731042429</v>
      </c>
      <c r="U178" s="59">
        <f t="shared" si="33"/>
        <v>155.94739828128479</v>
      </c>
      <c r="V178" s="59">
        <f t="shared" si="34"/>
        <v>132.95869898711388</v>
      </c>
      <c r="W178" s="59">
        <f t="shared" si="35"/>
        <v>138.82784761186261</v>
      </c>
      <c r="X178" s="59">
        <f t="shared" si="36"/>
        <v>79.340806647591421</v>
      </c>
      <c r="Y178" s="59">
        <f t="shared" si="37"/>
        <v>133.07115886236761</v>
      </c>
      <c r="Z178" s="59">
        <f t="shared" si="38"/>
        <v>146.49696780061873</v>
      </c>
      <c r="AA178" s="59">
        <f t="shared" si="39"/>
        <v>125.72437888047978</v>
      </c>
      <c r="AB178" s="77">
        <f t="shared" ref="AB178:AB209" si="48">AVERAGE(R178:AA178)</f>
        <v>137.20255104289345</v>
      </c>
      <c r="AC178" s="55">
        <f t="shared" ref="AC178:AC203" si="49">_xlfn.STDEV.P(R178:AA178)</f>
        <v>28.292187969230287</v>
      </c>
      <c r="AD178" s="79">
        <f t="shared" si="46"/>
        <v>165.49473901212374</v>
      </c>
      <c r="AE178" s="79">
        <f t="shared" si="47"/>
        <v>108.91036307366316</v>
      </c>
    </row>
    <row r="179" spans="1:31" x14ac:dyDescent="0.25">
      <c r="A179" t="s">
        <v>530</v>
      </c>
      <c r="B179" s="26">
        <f t="shared" ref="B179:B203" si="50">C86/$C$21*100</f>
        <v>132.03269581719729</v>
      </c>
      <c r="C179" s="26">
        <f t="shared" ref="C179:C204" si="51">W86/$W$21*100</f>
        <v>108.84016781391588</v>
      </c>
      <c r="D179" s="26">
        <f t="shared" ref="D179:D204" si="52">G86/$G$21*100</f>
        <v>132.92672409279956</v>
      </c>
      <c r="E179" s="26">
        <f t="shared" ref="E179:E204" si="53">R86/$R$21*100</f>
        <v>128.49841502587122</v>
      </c>
      <c r="F179" s="26">
        <f t="shared" ref="F179:F203" si="54">AG86/$AG$21*100</f>
        <v>130.19122940435284</v>
      </c>
      <c r="G179" s="26">
        <f t="shared" ref="G179:G204" si="55">AA86/$AA$21*100</f>
        <v>143.68385041747399</v>
      </c>
      <c r="H179" s="26">
        <f t="shared" ref="H179:H203" si="56">Q86/$Q$21*100</f>
        <v>153.79296425970287</v>
      </c>
      <c r="I179" s="26">
        <f t="shared" ref="I179:I203" si="57">Y86/$Y$21*100</f>
        <v>134.18685540603317</v>
      </c>
      <c r="J179" s="26">
        <f t="shared" ref="J179:J204" si="58">K86/$K$21*100</f>
        <v>118.44123661837777</v>
      </c>
      <c r="K179" s="26">
        <f t="shared" ref="K179:K203" si="59">X86/$X$21*100</f>
        <v>135.0317137014259</v>
      </c>
      <c r="L179" s="26">
        <f t="shared" ref="L179:L203" si="60">F86/$F$21*100</f>
        <v>143.49655766238016</v>
      </c>
      <c r="M179" s="59">
        <f t="shared" si="42"/>
        <v>132.82931001995732</v>
      </c>
      <c r="N179" s="59">
        <f t="shared" si="43"/>
        <v>11.625345877575485</v>
      </c>
      <c r="O179" s="59">
        <f t="shared" si="44"/>
        <v>144.4546558975328</v>
      </c>
      <c r="P179" s="59">
        <f t="shared" si="45"/>
        <v>121.20396414238184</v>
      </c>
      <c r="S179" s="59">
        <f t="shared" ref="S179:S202" si="61">J86/$J$21*100</f>
        <v>194.81468450747658</v>
      </c>
      <c r="T179" s="59">
        <f t="shared" ref="T179:T202" si="62">M86/$M$21*100</f>
        <v>129.09364695895198</v>
      </c>
      <c r="U179" s="59">
        <f t="shared" ref="U179:U202" si="63">AC86/$AC$21*100</f>
        <v>154.96827671299062</v>
      </c>
      <c r="V179" s="59">
        <f t="shared" ref="V179:V202" si="64">E86/$E$21*100</f>
        <v>133.81495535257386</v>
      </c>
      <c r="W179" s="59">
        <f t="shared" ref="W179:W202" si="65">AB86/$AB$21*100</f>
        <v>140.21160409355471</v>
      </c>
      <c r="X179" s="59">
        <f t="shared" ref="X179:X202" si="66">T86/$T$21*100</f>
        <v>79.308274213146248</v>
      </c>
      <c r="Y179" s="59">
        <f t="shared" ref="Y179:Y202" si="67">L86/$L$21*100</f>
        <v>134.86812465837482</v>
      </c>
      <c r="Z179" s="59">
        <f t="shared" ref="Z179:Z202" si="68">I86/$I$21*100</f>
        <v>150.15798110632508</v>
      </c>
      <c r="AA179" s="59">
        <f t="shared" ref="AA179:AA202" si="69">D86/$D$21*100</f>
        <v>125.68667701137595</v>
      </c>
      <c r="AB179" s="77">
        <f t="shared" si="48"/>
        <v>138.10269162386328</v>
      </c>
      <c r="AC179" s="55">
        <f t="shared" si="49"/>
        <v>28.619004064169037</v>
      </c>
      <c r="AD179" s="79">
        <f t="shared" si="46"/>
        <v>166.72169568803233</v>
      </c>
      <c r="AE179" s="79">
        <f t="shared" si="47"/>
        <v>109.48368755969425</v>
      </c>
    </row>
    <row r="180" spans="1:31" x14ac:dyDescent="0.25">
      <c r="A180" t="s">
        <v>531</v>
      </c>
      <c r="B180" s="26">
        <f t="shared" si="50"/>
        <v>132.61262915966964</v>
      </c>
      <c r="C180" s="26">
        <f t="shared" si="51"/>
        <v>109.0514975507991</v>
      </c>
      <c r="D180" s="26">
        <f t="shared" si="52"/>
        <v>133.15071025850577</v>
      </c>
      <c r="E180" s="26">
        <f t="shared" si="53"/>
        <v>129.12149973891439</v>
      </c>
      <c r="F180" s="26">
        <f t="shared" si="54"/>
        <v>133.65960796317017</v>
      </c>
      <c r="G180" s="26">
        <f t="shared" si="55"/>
        <v>143.67410309318004</v>
      </c>
      <c r="H180" s="26">
        <f t="shared" si="56"/>
        <v>154.74252355869751</v>
      </c>
      <c r="I180" s="26">
        <f t="shared" si="57"/>
        <v>135.04461531694201</v>
      </c>
      <c r="J180" s="26">
        <f t="shared" si="58"/>
        <v>119.45348482674285</v>
      </c>
      <c r="K180" s="26">
        <f t="shared" si="59"/>
        <v>135.27399913772075</v>
      </c>
      <c r="L180" s="26">
        <f t="shared" si="60"/>
        <v>142.67676445496863</v>
      </c>
      <c r="M180" s="59">
        <f t="shared" si="42"/>
        <v>133.49649409630098</v>
      </c>
      <c r="N180" s="59">
        <f t="shared" si="43"/>
        <v>11.519323650673362</v>
      </c>
      <c r="O180" s="59">
        <f t="shared" si="44"/>
        <v>145.01581774697434</v>
      </c>
      <c r="P180" s="59">
        <f t="shared" si="45"/>
        <v>121.97717044562762</v>
      </c>
      <c r="S180" s="59">
        <f t="shared" si="61"/>
        <v>198.81515134219239</v>
      </c>
      <c r="T180" s="59">
        <f t="shared" si="62"/>
        <v>129.64222377290173</v>
      </c>
      <c r="U180" s="59">
        <f t="shared" si="63"/>
        <v>153.37247301573063</v>
      </c>
      <c r="V180" s="59">
        <f t="shared" si="64"/>
        <v>135.0258933496053</v>
      </c>
      <c r="W180" s="59">
        <f t="shared" si="65"/>
        <v>141.46677863397724</v>
      </c>
      <c r="X180" s="59">
        <f t="shared" si="66"/>
        <v>79.537569082428575</v>
      </c>
      <c r="Y180" s="59">
        <f t="shared" si="67"/>
        <v>133.95003453608666</v>
      </c>
      <c r="Z180" s="59">
        <f t="shared" si="68"/>
        <v>150.21761957065542</v>
      </c>
      <c r="AA180" s="59">
        <f t="shared" si="69"/>
        <v>126.82480218494763</v>
      </c>
      <c r="AB180" s="77">
        <f t="shared" si="48"/>
        <v>138.76139394316954</v>
      </c>
      <c r="AC180" s="55">
        <f t="shared" si="49"/>
        <v>29.304356300954289</v>
      </c>
      <c r="AD180" s="79">
        <f t="shared" si="46"/>
        <v>168.06575024412382</v>
      </c>
      <c r="AE180" s="79">
        <f t="shared" si="47"/>
        <v>109.45703764221525</v>
      </c>
    </row>
    <row r="181" spans="1:31" x14ac:dyDescent="0.25">
      <c r="A181" t="s">
        <v>532</v>
      </c>
      <c r="B181" s="26">
        <f t="shared" si="50"/>
        <v>133.60235796720244</v>
      </c>
      <c r="C181" s="26">
        <f t="shared" si="51"/>
        <v>110.13003051162107</v>
      </c>
      <c r="D181" s="26">
        <f t="shared" si="52"/>
        <v>134.5197564670529</v>
      </c>
      <c r="E181" s="26">
        <f t="shared" si="53"/>
        <v>129.86613429820721</v>
      </c>
      <c r="F181" s="26">
        <f t="shared" si="54"/>
        <v>131.66372118157014</v>
      </c>
      <c r="G181" s="26">
        <f t="shared" si="55"/>
        <v>143.33299045286739</v>
      </c>
      <c r="H181" s="26">
        <f t="shared" si="56"/>
        <v>158.16532131008134</v>
      </c>
      <c r="I181" s="26">
        <f t="shared" si="57"/>
        <v>136.3049698577052</v>
      </c>
      <c r="J181" s="26">
        <f t="shared" si="58"/>
        <v>120.08980304562181</v>
      </c>
      <c r="K181" s="26">
        <f t="shared" si="59"/>
        <v>137.57439891552329</v>
      </c>
      <c r="L181" s="26">
        <f t="shared" si="60"/>
        <v>138.3916686442069</v>
      </c>
      <c r="M181" s="59">
        <f t="shared" si="42"/>
        <v>133.96737751378726</v>
      </c>
      <c r="N181" s="59">
        <f t="shared" si="43"/>
        <v>11.656742327034957</v>
      </c>
      <c r="O181" s="59">
        <f t="shared" si="44"/>
        <v>145.6241198408222</v>
      </c>
      <c r="P181" s="59">
        <f t="shared" si="45"/>
        <v>122.31063518675229</v>
      </c>
      <c r="S181" s="59">
        <f t="shared" si="61"/>
        <v>201.45106371016035</v>
      </c>
      <c r="T181" s="59">
        <f t="shared" si="62"/>
        <v>132.7251223621526</v>
      </c>
      <c r="U181" s="59">
        <f t="shared" si="63"/>
        <v>154.31579129594525</v>
      </c>
      <c r="V181" s="59">
        <f t="shared" si="64"/>
        <v>136.99632995446464</v>
      </c>
      <c r="W181" s="59">
        <f t="shared" si="65"/>
        <v>142.67443376132195</v>
      </c>
      <c r="X181" s="59">
        <f t="shared" si="66"/>
        <v>79.073335162466194</v>
      </c>
      <c r="Y181" s="59">
        <f t="shared" si="67"/>
        <v>137.18915078095125</v>
      </c>
      <c r="Z181" s="59">
        <f t="shared" si="68"/>
        <v>151.15204790294499</v>
      </c>
      <c r="AA181" s="59">
        <f t="shared" si="69"/>
        <v>126.88707759373517</v>
      </c>
      <c r="AB181" s="77">
        <f t="shared" si="48"/>
        <v>140.2738169471269</v>
      </c>
      <c r="AC181" s="55">
        <f t="shared" si="49"/>
        <v>29.936738990385134</v>
      </c>
      <c r="AD181" s="79">
        <f t="shared" si="46"/>
        <v>170.21055593751203</v>
      </c>
      <c r="AE181" s="79">
        <f t="shared" si="47"/>
        <v>110.33707795674177</v>
      </c>
    </row>
    <row r="182" spans="1:31" x14ac:dyDescent="0.25">
      <c r="A182" t="s">
        <v>533</v>
      </c>
      <c r="B182" s="26">
        <f t="shared" si="50"/>
        <v>134.28776902909627</v>
      </c>
      <c r="C182" s="26">
        <f t="shared" si="51"/>
        <v>110.72841900175534</v>
      </c>
      <c r="D182" s="26">
        <f t="shared" si="52"/>
        <v>134.49927009551857</v>
      </c>
      <c r="E182" s="26">
        <f t="shared" si="53"/>
        <v>130.23719230140352</v>
      </c>
      <c r="F182" s="26">
        <f t="shared" si="54"/>
        <v>135.17498158982252</v>
      </c>
      <c r="G182" s="26">
        <f t="shared" si="55"/>
        <v>144.48165944043657</v>
      </c>
      <c r="H182" s="26">
        <f t="shared" si="56"/>
        <v>156.03085904188913</v>
      </c>
      <c r="I182" s="26">
        <f t="shared" si="57"/>
        <v>136.33742418829306</v>
      </c>
      <c r="J182" s="26">
        <f t="shared" si="58"/>
        <v>120.86980765064752</v>
      </c>
      <c r="K182" s="26">
        <f t="shared" si="59"/>
        <v>140.07459877026133</v>
      </c>
      <c r="L182" s="26">
        <f t="shared" si="60"/>
        <v>142.37921198352529</v>
      </c>
      <c r="M182" s="59">
        <f t="shared" si="42"/>
        <v>135.00919937205902</v>
      </c>
      <c r="N182" s="59">
        <f t="shared" si="43"/>
        <v>11.387536774176674</v>
      </c>
      <c r="O182" s="59">
        <f t="shared" si="44"/>
        <v>146.3967361462357</v>
      </c>
      <c r="P182" s="59">
        <f t="shared" si="45"/>
        <v>123.62166259788233</v>
      </c>
      <c r="S182" s="59">
        <f t="shared" si="61"/>
        <v>203.84367681748211</v>
      </c>
      <c r="T182" s="59">
        <f t="shared" si="62"/>
        <v>130.93735569210833</v>
      </c>
      <c r="U182" s="59">
        <f t="shared" si="63"/>
        <v>155.18970627926723</v>
      </c>
      <c r="V182" s="59">
        <f t="shared" si="64"/>
        <v>135.76955610373273</v>
      </c>
      <c r="W182" s="59">
        <f t="shared" si="65"/>
        <v>143.05944399050082</v>
      </c>
      <c r="X182" s="59">
        <f t="shared" si="66"/>
        <v>78.57351154313487</v>
      </c>
      <c r="Y182" s="59">
        <f t="shared" si="67"/>
        <v>132.8319200025249</v>
      </c>
      <c r="Z182" s="59">
        <f t="shared" si="68"/>
        <v>150.69982419510785</v>
      </c>
      <c r="AA182" s="59">
        <f t="shared" si="69"/>
        <v>126.76792570453104</v>
      </c>
      <c r="AB182" s="77">
        <f t="shared" si="48"/>
        <v>139.7414355920433</v>
      </c>
      <c r="AC182" s="55">
        <f t="shared" si="49"/>
        <v>30.785454365384361</v>
      </c>
      <c r="AD182" s="79">
        <f t="shared" si="46"/>
        <v>170.52688995742767</v>
      </c>
      <c r="AE182" s="79">
        <f t="shared" si="47"/>
        <v>108.95598122665893</v>
      </c>
    </row>
    <row r="183" spans="1:31" x14ac:dyDescent="0.25">
      <c r="A183" t="s">
        <v>534</v>
      </c>
      <c r="B183" s="26">
        <f t="shared" si="50"/>
        <v>134.59446969567153</v>
      </c>
      <c r="C183" s="26">
        <f t="shared" si="51"/>
        <v>110.6841909365781</v>
      </c>
      <c r="D183" s="26">
        <f t="shared" si="52"/>
        <v>134.67808153878963</v>
      </c>
      <c r="E183" s="26">
        <f t="shared" si="53"/>
        <v>130.24933673711584</v>
      </c>
      <c r="F183" s="26">
        <f t="shared" si="54"/>
        <v>132.92083645185045</v>
      </c>
      <c r="G183" s="26">
        <f t="shared" si="55"/>
        <v>144.24480965908845</v>
      </c>
      <c r="H183" s="26">
        <f t="shared" si="56"/>
        <v>153.87238536947646</v>
      </c>
      <c r="I183" s="26">
        <f t="shared" si="57"/>
        <v>136.48708961364861</v>
      </c>
      <c r="J183" s="26">
        <f t="shared" si="58"/>
        <v>121.6550326298606</v>
      </c>
      <c r="K183" s="26">
        <f t="shared" si="59"/>
        <v>138.3499036256041</v>
      </c>
      <c r="L183" s="26">
        <f t="shared" si="60"/>
        <v>141.13659373725051</v>
      </c>
      <c r="M183" s="59">
        <f t="shared" si="42"/>
        <v>134.44297545408494</v>
      </c>
      <c r="N183" s="59">
        <f t="shared" si="43"/>
        <v>10.811685602456413</v>
      </c>
      <c r="O183" s="59">
        <f t="shared" si="44"/>
        <v>145.25466105654135</v>
      </c>
      <c r="P183" s="59">
        <f t="shared" si="45"/>
        <v>123.63128985162854</v>
      </c>
      <c r="S183" s="59">
        <f t="shared" si="61"/>
        <v>205.7375732943282</v>
      </c>
      <c r="T183" s="59">
        <f t="shared" si="62"/>
        <v>132.08807203357671</v>
      </c>
      <c r="U183" s="59">
        <f t="shared" si="63"/>
        <v>155.31562368934394</v>
      </c>
      <c r="V183" s="59">
        <f t="shared" si="64"/>
        <v>136.83729372590392</v>
      </c>
      <c r="W183" s="59">
        <f t="shared" si="65"/>
        <v>143.09416405702214</v>
      </c>
      <c r="X183" s="59">
        <f t="shared" si="66"/>
        <v>78.218359267824255</v>
      </c>
      <c r="Y183" s="59">
        <f t="shared" si="67"/>
        <v>134.99344889678636</v>
      </c>
      <c r="Z183" s="59">
        <f t="shared" si="68"/>
        <v>151.10531339758927</v>
      </c>
      <c r="AA183" s="59">
        <f t="shared" si="69"/>
        <v>127.91532098053344</v>
      </c>
      <c r="AB183" s="77">
        <f t="shared" si="48"/>
        <v>140.58946326032313</v>
      </c>
      <c r="AC183" s="55">
        <f t="shared" si="49"/>
        <v>31.174150569748424</v>
      </c>
      <c r="AD183" s="79">
        <f t="shared" si="46"/>
        <v>171.76361383007156</v>
      </c>
      <c r="AE183" s="79">
        <f t="shared" si="47"/>
        <v>109.41531269057471</v>
      </c>
    </row>
    <row r="184" spans="1:31" x14ac:dyDescent="0.25">
      <c r="A184" t="s">
        <v>535</v>
      </c>
      <c r="B184" s="26">
        <f t="shared" si="50"/>
        <v>134.96395631275919</v>
      </c>
      <c r="C184" s="26">
        <f t="shared" si="51"/>
        <v>110.93314324838481</v>
      </c>
      <c r="D184" s="26">
        <f t="shared" si="52"/>
        <v>134.67988632337</v>
      </c>
      <c r="E184" s="26">
        <f t="shared" si="53"/>
        <v>130.99594921753442</v>
      </c>
      <c r="F184" s="26">
        <f t="shared" si="54"/>
        <v>131.19739450312724</v>
      </c>
      <c r="G184" s="26">
        <f t="shared" si="55"/>
        <v>144.11265983644896</v>
      </c>
      <c r="H184" s="26">
        <f t="shared" si="56"/>
        <v>153.76486852360176</v>
      </c>
      <c r="I184" s="26">
        <f t="shared" si="57"/>
        <v>136.01328320882672</v>
      </c>
      <c r="J184" s="26">
        <f t="shared" si="58"/>
        <v>122.15574721586349</v>
      </c>
      <c r="K184" s="26">
        <f t="shared" si="59"/>
        <v>138.6416573799693</v>
      </c>
      <c r="L184" s="26">
        <f t="shared" si="60"/>
        <v>141.29707927937582</v>
      </c>
      <c r="M184" s="59">
        <f t="shared" si="42"/>
        <v>134.43232954993289</v>
      </c>
      <c r="N184" s="59">
        <f t="shared" si="43"/>
        <v>10.704044088277467</v>
      </c>
      <c r="O184" s="59">
        <f t="shared" si="44"/>
        <v>145.13637363821036</v>
      </c>
      <c r="P184" s="59">
        <f t="shared" si="45"/>
        <v>123.72828546165542</v>
      </c>
      <c r="S184" s="59">
        <f t="shared" si="61"/>
        <v>205.42531368652047</v>
      </c>
      <c r="T184" s="59">
        <f t="shared" si="62"/>
        <v>131.45739398596155</v>
      </c>
      <c r="U184" s="59">
        <f t="shared" si="63"/>
        <v>155.14417708699727</v>
      </c>
      <c r="V184" s="59">
        <f t="shared" si="64"/>
        <v>137.33182876587665</v>
      </c>
      <c r="W184" s="59">
        <f t="shared" si="65"/>
        <v>143.3013075047424</v>
      </c>
      <c r="X184" s="59">
        <f t="shared" si="66"/>
        <v>77.006185082114996</v>
      </c>
      <c r="Y184" s="59">
        <f t="shared" si="67"/>
        <v>136.56769673489438</v>
      </c>
      <c r="Z184" s="59">
        <f t="shared" si="68"/>
        <v>149.05995890751203</v>
      </c>
      <c r="AA184" s="59">
        <f t="shared" si="69"/>
        <v>128.17783578065331</v>
      </c>
      <c r="AB184" s="77">
        <f t="shared" si="48"/>
        <v>140.38574417058589</v>
      </c>
      <c r="AC184" s="55">
        <f t="shared" si="49"/>
        <v>31.271784079918863</v>
      </c>
      <c r="AD184" s="79">
        <f t="shared" si="46"/>
        <v>171.65752825050475</v>
      </c>
      <c r="AE184" s="79">
        <f t="shared" si="47"/>
        <v>109.11396009066704</v>
      </c>
    </row>
    <row r="185" spans="1:31" x14ac:dyDescent="0.25">
      <c r="A185" t="s">
        <v>536</v>
      </c>
      <c r="B185" s="26">
        <f t="shared" si="50"/>
        <v>135.27172795503614</v>
      </c>
      <c r="C185" s="26">
        <f t="shared" si="51"/>
        <v>111.2208324526013</v>
      </c>
      <c r="D185" s="26">
        <f t="shared" si="52"/>
        <v>134.82508193170918</v>
      </c>
      <c r="E185" s="26">
        <f t="shared" si="53"/>
        <v>130.91393142151873</v>
      </c>
      <c r="F185" s="26">
        <f t="shared" si="54"/>
        <v>134.20202574286623</v>
      </c>
      <c r="G185" s="26">
        <f t="shared" si="55"/>
        <v>144.82807555764455</v>
      </c>
      <c r="H185" s="26">
        <f t="shared" si="56"/>
        <v>161.28117194797903</v>
      </c>
      <c r="I185" s="26">
        <f t="shared" si="57"/>
        <v>134.30433471840902</v>
      </c>
      <c r="J185" s="26">
        <f t="shared" si="58"/>
        <v>122.46880574231074</v>
      </c>
      <c r="K185" s="26">
        <f t="shared" si="59"/>
        <v>136.52925087611533</v>
      </c>
      <c r="L185" s="26">
        <f t="shared" si="60"/>
        <v>140.60491184139758</v>
      </c>
      <c r="M185" s="59">
        <f t="shared" si="42"/>
        <v>135.13183183523526</v>
      </c>
      <c r="N185" s="59">
        <f t="shared" si="43"/>
        <v>11.913530420446058</v>
      </c>
      <c r="O185" s="59">
        <f t="shared" si="44"/>
        <v>147.04536225568131</v>
      </c>
      <c r="P185" s="59">
        <f t="shared" si="45"/>
        <v>123.21830141478921</v>
      </c>
      <c r="S185" s="59">
        <f t="shared" si="61"/>
        <v>207.55426740599199</v>
      </c>
      <c r="T185" s="59">
        <f t="shared" si="62"/>
        <v>131.56457411078989</v>
      </c>
      <c r="U185" s="59">
        <f t="shared" si="63"/>
        <v>156.10885143838729</v>
      </c>
      <c r="V185" s="59">
        <f t="shared" si="64"/>
        <v>137.93572109424227</v>
      </c>
      <c r="W185" s="59">
        <f t="shared" si="65"/>
        <v>143.16063238776078</v>
      </c>
      <c r="X185" s="59">
        <f t="shared" si="66"/>
        <v>77.636373613451966</v>
      </c>
      <c r="Y185" s="59">
        <f t="shared" si="67"/>
        <v>137.03723668852413</v>
      </c>
      <c r="Z185" s="59">
        <f t="shared" si="68"/>
        <v>150.17325643723541</v>
      </c>
      <c r="AA185" s="59">
        <f t="shared" si="69"/>
        <v>127.61616597108531</v>
      </c>
      <c r="AB185" s="77">
        <f t="shared" si="48"/>
        <v>140.97634212749657</v>
      </c>
      <c r="AC185" s="55">
        <f t="shared" si="49"/>
        <v>31.718828184556688</v>
      </c>
      <c r="AD185" s="79">
        <f t="shared" si="46"/>
        <v>172.69517031205325</v>
      </c>
      <c r="AE185" s="79">
        <f t="shared" si="47"/>
        <v>109.25751394293988</v>
      </c>
    </row>
    <row r="186" spans="1:31" x14ac:dyDescent="0.25">
      <c r="A186" t="s">
        <v>537</v>
      </c>
      <c r="B186" s="26">
        <f t="shared" si="50"/>
        <v>135.25191490455464</v>
      </c>
      <c r="C186" s="26">
        <f t="shared" si="51"/>
        <v>111.66681217891575</v>
      </c>
      <c r="D186" s="26">
        <f t="shared" si="52"/>
        <v>135.67001043193042</v>
      </c>
      <c r="E186" s="26">
        <f t="shared" si="53"/>
        <v>131.34174257488411</v>
      </c>
      <c r="F186" s="26">
        <f t="shared" si="54"/>
        <v>129.59722443736646</v>
      </c>
      <c r="G186" s="26">
        <f t="shared" si="55"/>
        <v>144.13184851521586</v>
      </c>
      <c r="H186" s="26">
        <f t="shared" si="56"/>
        <v>158.9414241395182</v>
      </c>
      <c r="I186" s="26">
        <f t="shared" si="57"/>
        <v>135.88963489146306</v>
      </c>
      <c r="J186" s="26">
        <f t="shared" si="58"/>
        <v>123.30851680090427</v>
      </c>
      <c r="K186" s="26">
        <f t="shared" si="59"/>
        <v>136.45948961541114</v>
      </c>
      <c r="L186" s="26">
        <f t="shared" si="60"/>
        <v>140.20948884766534</v>
      </c>
      <c r="M186" s="59">
        <f t="shared" si="42"/>
        <v>134.76982793980267</v>
      </c>
      <c r="N186" s="59">
        <f t="shared" si="43"/>
        <v>11.322839548973674</v>
      </c>
      <c r="O186" s="59">
        <f t="shared" si="44"/>
        <v>146.09266748877633</v>
      </c>
      <c r="P186" s="59">
        <f t="shared" si="45"/>
        <v>123.44698839082899</v>
      </c>
      <c r="S186" s="59">
        <f t="shared" si="61"/>
        <v>209.12084715166927</v>
      </c>
      <c r="T186" s="59">
        <f t="shared" si="62"/>
        <v>134.80121423403472</v>
      </c>
      <c r="U186" s="59">
        <f t="shared" si="63"/>
        <v>156.33859051504012</v>
      </c>
      <c r="V186" s="59">
        <f t="shared" si="64"/>
        <v>137.61272500051172</v>
      </c>
      <c r="W186" s="59">
        <f t="shared" si="65"/>
        <v>144.04830385119098</v>
      </c>
      <c r="X186" s="59">
        <f t="shared" si="66"/>
        <v>77.054231176263073</v>
      </c>
      <c r="Y186" s="59">
        <f t="shared" si="67"/>
        <v>138.30793564696714</v>
      </c>
      <c r="Z186" s="59">
        <f t="shared" si="68"/>
        <v>150.07692330197838</v>
      </c>
      <c r="AA186" s="59">
        <f t="shared" si="69"/>
        <v>128.73195744815834</v>
      </c>
      <c r="AB186" s="77">
        <f t="shared" si="48"/>
        <v>141.78808092509041</v>
      </c>
      <c r="AC186" s="55">
        <f t="shared" si="49"/>
        <v>32.073747019150005</v>
      </c>
      <c r="AD186" s="79">
        <f t="shared" si="46"/>
        <v>173.86182794424042</v>
      </c>
      <c r="AE186" s="79">
        <f t="shared" si="47"/>
        <v>109.71433390594041</v>
      </c>
    </row>
    <row r="187" spans="1:31" x14ac:dyDescent="0.25">
      <c r="A187" t="s">
        <v>538</v>
      </c>
      <c r="B187" s="26">
        <f t="shared" si="50"/>
        <v>134.86315072483634</v>
      </c>
      <c r="C187" s="26">
        <f t="shared" si="51"/>
        <v>112.50075819540304</v>
      </c>
      <c r="D187" s="26">
        <f t="shared" si="52"/>
        <v>135.9283701665527</v>
      </c>
      <c r="E187" s="26">
        <f t="shared" si="53"/>
        <v>131.59292537171731</v>
      </c>
      <c r="F187" s="26">
        <f t="shared" si="54"/>
        <v>124.97458256292884</v>
      </c>
      <c r="G187" s="26">
        <f t="shared" si="55"/>
        <v>144.22031750342612</v>
      </c>
      <c r="H187" s="26">
        <f t="shared" si="56"/>
        <v>162.21306970247394</v>
      </c>
      <c r="I187" s="26">
        <f t="shared" si="57"/>
        <v>135.53022329652313</v>
      </c>
      <c r="J187" s="26">
        <f t="shared" si="58"/>
        <v>124.39397634388698</v>
      </c>
      <c r="K187" s="26">
        <f t="shared" si="59"/>
        <v>136.12519584056167</v>
      </c>
      <c r="L187" s="26">
        <f t="shared" si="60"/>
        <v>141.0735959676891</v>
      </c>
      <c r="M187" s="59">
        <f t="shared" si="42"/>
        <v>134.85601506145449</v>
      </c>
      <c r="N187" s="59">
        <f t="shared" si="43"/>
        <v>12.043385624809822</v>
      </c>
      <c r="O187" s="59">
        <f t="shared" si="44"/>
        <v>146.8994006862643</v>
      </c>
      <c r="P187" s="59">
        <f t="shared" si="45"/>
        <v>122.81262943664467</v>
      </c>
      <c r="S187" s="59">
        <f t="shared" si="61"/>
        <v>210.14713812429559</v>
      </c>
      <c r="T187" s="59">
        <f t="shared" si="62"/>
        <v>133.47400211926202</v>
      </c>
      <c r="U187" s="59">
        <f t="shared" si="63"/>
        <v>156.70940241558097</v>
      </c>
      <c r="V187" s="59">
        <f t="shared" si="64"/>
        <v>138.4667684955856</v>
      </c>
      <c r="W187" s="59">
        <f t="shared" si="65"/>
        <v>144.0525114524728</v>
      </c>
      <c r="X187" s="59">
        <f t="shared" si="66"/>
        <v>79.49272919688002</v>
      </c>
      <c r="Y187" s="59">
        <f t="shared" si="67"/>
        <v>137.9351889066682</v>
      </c>
      <c r="Z187" s="59">
        <f t="shared" si="68"/>
        <v>149.73713958033798</v>
      </c>
      <c r="AA187" s="59">
        <f t="shared" si="69"/>
        <v>128.59980670023842</v>
      </c>
      <c r="AB187" s="77">
        <f t="shared" si="48"/>
        <v>142.06829855459125</v>
      </c>
      <c r="AC187" s="55">
        <f t="shared" si="49"/>
        <v>31.820427124632928</v>
      </c>
      <c r="AD187" s="79">
        <f t="shared" si="46"/>
        <v>173.88872567922419</v>
      </c>
      <c r="AE187" s="79">
        <f t="shared" si="47"/>
        <v>110.24787142995832</v>
      </c>
    </row>
    <row r="188" spans="1:31" x14ac:dyDescent="0.25">
      <c r="A188" t="s">
        <v>539</v>
      </c>
      <c r="B188" s="26">
        <f t="shared" si="50"/>
        <v>135.02714387915967</v>
      </c>
      <c r="C188" s="26">
        <f t="shared" si="51"/>
        <v>113.00780711508946</v>
      </c>
      <c r="D188" s="26">
        <f t="shared" si="52"/>
        <v>136.01782410762357</v>
      </c>
      <c r="E188" s="26">
        <f t="shared" si="53"/>
        <v>131.48370456715176</v>
      </c>
      <c r="F188" s="26">
        <f t="shared" si="54"/>
        <v>124.89881388159623</v>
      </c>
      <c r="G188" s="26">
        <f t="shared" si="55"/>
        <v>144.75301096158739</v>
      </c>
      <c r="H188" s="26">
        <f t="shared" si="56"/>
        <v>159.48628358505422</v>
      </c>
      <c r="I188" s="26">
        <f t="shared" si="57"/>
        <v>136.05861198460644</v>
      </c>
      <c r="J188" s="26">
        <f t="shared" si="58"/>
        <v>124.59720525880826</v>
      </c>
      <c r="K188" s="26">
        <f t="shared" si="59"/>
        <v>139.09206504947173</v>
      </c>
      <c r="L188" s="26">
        <f t="shared" si="60"/>
        <v>141.30822154914975</v>
      </c>
      <c r="M188" s="59">
        <f t="shared" si="42"/>
        <v>135.06642653993623</v>
      </c>
      <c r="N188" s="59">
        <f t="shared" si="43"/>
        <v>11.519232012326503</v>
      </c>
      <c r="O188" s="59">
        <f t="shared" si="44"/>
        <v>146.58565855226274</v>
      </c>
      <c r="P188" s="59">
        <f t="shared" si="45"/>
        <v>123.54719452760973</v>
      </c>
      <c r="S188" s="59">
        <f t="shared" si="61"/>
        <v>211.09678045904846</v>
      </c>
      <c r="T188" s="59">
        <f t="shared" si="62"/>
        <v>133.39609893335401</v>
      </c>
      <c r="U188" s="59">
        <f t="shared" si="63"/>
        <v>156.70726208715072</v>
      </c>
      <c r="V188" s="59">
        <f t="shared" si="64"/>
        <v>139.27833870968632</v>
      </c>
      <c r="W188" s="59">
        <f t="shared" si="65"/>
        <v>144.71026545844759</v>
      </c>
      <c r="X188" s="59">
        <f t="shared" si="66"/>
        <v>79.360874848116651</v>
      </c>
      <c r="Y188" s="59">
        <f t="shared" si="67"/>
        <v>138.70854307989273</v>
      </c>
      <c r="Z188" s="59">
        <f t="shared" si="68"/>
        <v>151.56802349690821</v>
      </c>
      <c r="AA188" s="59">
        <f t="shared" si="69"/>
        <v>128.7957347171162</v>
      </c>
      <c r="AB188" s="77">
        <f t="shared" si="48"/>
        <v>142.62465797663563</v>
      </c>
      <c r="AC188" s="55">
        <f t="shared" si="49"/>
        <v>32.104569293973036</v>
      </c>
      <c r="AD188" s="79">
        <f t="shared" si="46"/>
        <v>174.72922727060867</v>
      </c>
      <c r="AE188" s="79">
        <f t="shared" si="47"/>
        <v>110.52008868266259</v>
      </c>
    </row>
    <row r="189" spans="1:31" x14ac:dyDescent="0.25">
      <c r="A189" t="s">
        <v>540</v>
      </c>
      <c r="B189" s="26">
        <f t="shared" si="50"/>
        <v>134.83597471640564</v>
      </c>
      <c r="C189" s="26">
        <f t="shared" si="51"/>
        <v>112.80008455027524</v>
      </c>
      <c r="D189" s="26">
        <f t="shared" si="52"/>
        <v>137.06564621482943</v>
      </c>
      <c r="E189" s="26">
        <f t="shared" si="53"/>
        <v>131.67537831038067</v>
      </c>
      <c r="F189" s="26">
        <f t="shared" si="54"/>
        <v>127.19014478374004</v>
      </c>
      <c r="G189" s="26">
        <f t="shared" si="55"/>
        <v>145.18081505115089</v>
      </c>
      <c r="H189" s="26">
        <f t="shared" si="56"/>
        <v>155.94266300034062</v>
      </c>
      <c r="I189" s="26">
        <f t="shared" si="57"/>
        <v>136.15959591408026</v>
      </c>
      <c r="J189" s="26">
        <f t="shared" si="58"/>
        <v>124.89469092988988</v>
      </c>
      <c r="K189" s="26">
        <f t="shared" si="59"/>
        <v>134.98422684913461</v>
      </c>
      <c r="L189" s="26">
        <f t="shared" si="60"/>
        <v>141.13823814347671</v>
      </c>
      <c r="M189" s="59">
        <f t="shared" si="42"/>
        <v>134.71522349670036</v>
      </c>
      <c r="N189" s="59">
        <f t="shared" si="43"/>
        <v>10.667150924227002</v>
      </c>
      <c r="O189" s="59">
        <f t="shared" si="44"/>
        <v>145.38237442092736</v>
      </c>
      <c r="P189" s="59">
        <f t="shared" si="45"/>
        <v>124.04807257247336</v>
      </c>
      <c r="S189" s="59">
        <f t="shared" si="61"/>
        <v>210.64012580684457</v>
      </c>
      <c r="T189" s="59">
        <f t="shared" si="62"/>
        <v>135.04352500361347</v>
      </c>
      <c r="U189" s="59">
        <f t="shared" si="63"/>
        <v>156.9943651132761</v>
      </c>
      <c r="V189" s="59">
        <f t="shared" si="64"/>
        <v>137.64934800540161</v>
      </c>
      <c r="W189" s="59">
        <f t="shared" si="65"/>
        <v>144.64097244433094</v>
      </c>
      <c r="X189" s="59">
        <f t="shared" si="66"/>
        <v>79.061106102771134</v>
      </c>
      <c r="Y189" s="59">
        <f t="shared" si="67"/>
        <v>138.88081852061538</v>
      </c>
      <c r="Z189" s="59">
        <f t="shared" si="68"/>
        <v>148.71101306702928</v>
      </c>
      <c r="AA189" s="59">
        <f t="shared" si="69"/>
        <v>129.94495553004984</v>
      </c>
      <c r="AB189" s="77">
        <f t="shared" si="48"/>
        <v>142.39624773265916</v>
      </c>
      <c r="AC189" s="55">
        <f t="shared" si="49"/>
        <v>31.921040866158041</v>
      </c>
      <c r="AD189" s="79">
        <f t="shared" si="46"/>
        <v>174.31728859881721</v>
      </c>
      <c r="AE189" s="79">
        <f t="shared" si="47"/>
        <v>110.47520686650113</v>
      </c>
    </row>
    <row r="190" spans="1:31" x14ac:dyDescent="0.25">
      <c r="A190" t="s">
        <v>541</v>
      </c>
      <c r="B190" s="26">
        <f t="shared" si="50"/>
        <v>134.07009321772506</v>
      </c>
      <c r="C190" s="26">
        <f t="shared" si="51"/>
        <v>113.80880609497201</v>
      </c>
      <c r="D190" s="26">
        <f t="shared" si="52"/>
        <v>138.42945717039535</v>
      </c>
      <c r="E190" s="26">
        <f t="shared" si="53"/>
        <v>131.35515288011689</v>
      </c>
      <c r="F190" s="26">
        <f t="shared" si="54"/>
        <v>105.4712940946857</v>
      </c>
      <c r="G190" s="26">
        <f t="shared" si="55"/>
        <v>145.8153090397181</v>
      </c>
      <c r="H190" s="26">
        <f t="shared" si="56"/>
        <v>156.1467200501607</v>
      </c>
      <c r="I190" s="26">
        <f t="shared" si="57"/>
        <v>133.7103400033688</v>
      </c>
      <c r="J190" s="26">
        <f t="shared" si="58"/>
        <v>125.3392801885791</v>
      </c>
      <c r="K190" s="26">
        <f t="shared" si="59"/>
        <v>136.57288411909838</v>
      </c>
      <c r="L190" s="26">
        <f t="shared" si="60"/>
        <v>141.74804351098874</v>
      </c>
      <c r="M190" s="59">
        <f t="shared" si="42"/>
        <v>132.95158003361897</v>
      </c>
      <c r="N190" s="59">
        <f t="shared" si="43"/>
        <v>13.510679888742514</v>
      </c>
      <c r="O190" s="59">
        <f t="shared" si="44"/>
        <v>146.46225992236148</v>
      </c>
      <c r="P190" s="59">
        <f t="shared" si="45"/>
        <v>119.44090014487645</v>
      </c>
      <c r="S190" s="59">
        <f t="shared" si="61"/>
        <v>213.23570127008006</v>
      </c>
      <c r="T190" s="59">
        <f t="shared" si="62"/>
        <v>135.78517099113446</v>
      </c>
      <c r="U190" s="59">
        <f t="shared" si="63"/>
        <v>156.14520554628345</v>
      </c>
      <c r="V190" s="59">
        <f t="shared" si="64"/>
        <v>138.39913764441053</v>
      </c>
      <c r="W190" s="59">
        <f t="shared" si="65"/>
        <v>146.51687115706977</v>
      </c>
      <c r="X190" s="59">
        <f t="shared" si="66"/>
        <v>78.055344334260951</v>
      </c>
      <c r="Y190" s="59">
        <f t="shared" si="67"/>
        <v>140.4525246815013</v>
      </c>
      <c r="Z190" s="59">
        <f t="shared" si="68"/>
        <v>152.1541835235538</v>
      </c>
      <c r="AA190" s="59">
        <f t="shared" si="69"/>
        <v>128.85116112564418</v>
      </c>
      <c r="AB190" s="77">
        <f t="shared" si="48"/>
        <v>143.28836669710429</v>
      </c>
      <c r="AC190" s="55">
        <f t="shared" si="49"/>
        <v>32.827797309730492</v>
      </c>
      <c r="AD190" s="79">
        <f t="shared" si="46"/>
        <v>176.11616400683479</v>
      </c>
      <c r="AE190" s="79">
        <f t="shared" si="47"/>
        <v>110.46056938737379</v>
      </c>
    </row>
    <row r="191" spans="1:31" x14ac:dyDescent="0.25">
      <c r="A191" t="s">
        <v>542</v>
      </c>
      <c r="B191" s="26">
        <f t="shared" si="50"/>
        <v>134.09325306727442</v>
      </c>
      <c r="C191" s="26">
        <f t="shared" si="51"/>
        <v>114.68405078530664</v>
      </c>
      <c r="D191" s="26">
        <f t="shared" si="52"/>
        <v>137.48386026613821</v>
      </c>
      <c r="E191" s="26">
        <f t="shared" si="53"/>
        <v>131.91731762248605</v>
      </c>
      <c r="F191" s="26">
        <f t="shared" si="54"/>
        <v>108.00809402968585</v>
      </c>
      <c r="G191" s="26">
        <f t="shared" si="55"/>
        <v>145.48905779070554</v>
      </c>
      <c r="H191" s="26">
        <f t="shared" si="56"/>
        <v>159.72721130275031</v>
      </c>
      <c r="I191" s="26">
        <f t="shared" si="57"/>
        <v>133.95369383925612</v>
      </c>
      <c r="J191" s="26">
        <f t="shared" si="58"/>
        <v>125.65974054992482</v>
      </c>
      <c r="K191" s="26">
        <f t="shared" si="59"/>
        <v>136.85519516413027</v>
      </c>
      <c r="L191" s="26">
        <f t="shared" si="60"/>
        <v>142.16373806423331</v>
      </c>
      <c r="M191" s="59">
        <f t="shared" si="42"/>
        <v>133.63956477108104</v>
      </c>
      <c r="N191" s="59">
        <f t="shared" si="43"/>
        <v>13.490697960945381</v>
      </c>
      <c r="O191" s="59">
        <f t="shared" si="44"/>
        <v>147.13026273202641</v>
      </c>
      <c r="P191" s="59">
        <f t="shared" si="45"/>
        <v>120.14886681013566</v>
      </c>
      <c r="S191" s="59">
        <f t="shared" si="61"/>
        <v>213.34218729102119</v>
      </c>
      <c r="T191" s="59">
        <f t="shared" si="62"/>
        <v>136.42672020476624</v>
      </c>
      <c r="U191" s="59">
        <f t="shared" si="63"/>
        <v>157.55193640706528</v>
      </c>
      <c r="V191" s="59">
        <f t="shared" si="64"/>
        <v>139.34513973446661</v>
      </c>
      <c r="W191" s="59">
        <f t="shared" si="65"/>
        <v>147.25000890069504</v>
      </c>
      <c r="X191" s="59">
        <f t="shared" si="66"/>
        <v>78.062085995374915</v>
      </c>
      <c r="Y191" s="59">
        <f t="shared" si="67"/>
        <v>138.92975278977005</v>
      </c>
      <c r="Z191" s="59">
        <f t="shared" si="68"/>
        <v>153.55247684409201</v>
      </c>
      <c r="AA191" s="59">
        <f t="shared" si="69"/>
        <v>130.15301495192429</v>
      </c>
      <c r="AB191" s="77">
        <f t="shared" si="48"/>
        <v>143.84592479101948</v>
      </c>
      <c r="AC191" s="55">
        <f t="shared" si="49"/>
        <v>32.893548563324309</v>
      </c>
      <c r="AD191" s="79">
        <f t="shared" si="46"/>
        <v>176.7394733543438</v>
      </c>
      <c r="AE191" s="79">
        <f t="shared" si="47"/>
        <v>110.95237622769517</v>
      </c>
    </row>
    <row r="192" spans="1:31" x14ac:dyDescent="0.25">
      <c r="A192" t="s">
        <v>543</v>
      </c>
      <c r="B192" s="26">
        <f t="shared" si="50"/>
        <v>133.46246176616745</v>
      </c>
      <c r="C192" s="26">
        <f t="shared" si="51"/>
        <v>115.24374833426766</v>
      </c>
      <c r="D192" s="26">
        <f t="shared" si="52"/>
        <v>137.570917012423</v>
      </c>
      <c r="E192" s="26">
        <f t="shared" si="53"/>
        <v>132.00144520103592</v>
      </c>
      <c r="F192" s="26">
        <f t="shared" si="54"/>
        <v>107.83882357138957</v>
      </c>
      <c r="G192" s="26">
        <f t="shared" si="55"/>
        <v>145.96479715220772</v>
      </c>
      <c r="H192" s="26">
        <f t="shared" si="56"/>
        <v>162.00390723780305</v>
      </c>
      <c r="I192" s="26">
        <f t="shared" si="57"/>
        <v>134.14125841264527</v>
      </c>
      <c r="J192" s="26">
        <f t="shared" si="58"/>
        <v>126.30670127077022</v>
      </c>
      <c r="K192" s="26">
        <f t="shared" si="59"/>
        <v>136.27759105689336</v>
      </c>
      <c r="L192" s="26">
        <f t="shared" si="60"/>
        <v>141.44032690795777</v>
      </c>
      <c r="M192" s="59">
        <f t="shared" si="42"/>
        <v>133.84108890214191</v>
      </c>
      <c r="N192" s="59">
        <f t="shared" si="43"/>
        <v>13.817277859094785</v>
      </c>
      <c r="O192" s="59">
        <f t="shared" si="44"/>
        <v>147.65836676123669</v>
      </c>
      <c r="P192" s="59">
        <f t="shared" si="45"/>
        <v>120.02381104304712</v>
      </c>
      <c r="S192" s="59">
        <f t="shared" si="61"/>
        <v>210.86291585985757</v>
      </c>
      <c r="T192" s="59">
        <f t="shared" si="62"/>
        <v>137.11822208438403</v>
      </c>
      <c r="U192" s="59">
        <f t="shared" si="63"/>
        <v>157.56909050992539</v>
      </c>
      <c r="V192" s="59">
        <f t="shared" si="64"/>
        <v>138.01227257916128</v>
      </c>
      <c r="W192" s="59">
        <f t="shared" si="65"/>
        <v>146.97270443719509</v>
      </c>
      <c r="X192" s="59">
        <f t="shared" si="66"/>
        <v>78.405832320777648</v>
      </c>
      <c r="Y192" s="59">
        <f t="shared" si="67"/>
        <v>138.6864500394239</v>
      </c>
      <c r="Z192" s="59">
        <f t="shared" si="68"/>
        <v>154.07404008326901</v>
      </c>
      <c r="AA192" s="59">
        <f t="shared" si="69"/>
        <v>129.39045839750224</v>
      </c>
      <c r="AB192" s="77">
        <f t="shared" si="48"/>
        <v>143.4546651457218</v>
      </c>
      <c r="AC192" s="55">
        <f t="shared" si="49"/>
        <v>32.300491187156666</v>
      </c>
      <c r="AD192" s="79">
        <f t="shared" si="46"/>
        <v>175.75515633287847</v>
      </c>
      <c r="AE192" s="79">
        <f t="shared" si="47"/>
        <v>111.15417395856514</v>
      </c>
    </row>
    <row r="193" spans="1:32" x14ac:dyDescent="0.25">
      <c r="A193" t="s">
        <v>544</v>
      </c>
      <c r="B193" s="26">
        <f t="shared" si="50"/>
        <v>133.86193570290277</v>
      </c>
      <c r="C193" s="26">
        <f t="shared" si="51"/>
        <v>115.77574877539956</v>
      </c>
      <c r="D193" s="26">
        <f t="shared" si="52"/>
        <v>137.59497162217343</v>
      </c>
      <c r="E193" s="26">
        <f t="shared" si="53"/>
        <v>132.17181014066978</v>
      </c>
      <c r="F193" s="26">
        <f t="shared" si="54"/>
        <v>108.57490825003792</v>
      </c>
      <c r="G193" s="26">
        <f t="shared" si="55"/>
        <v>145.53045113647391</v>
      </c>
      <c r="H193" s="26">
        <f t="shared" si="56"/>
        <v>160.29901776604595</v>
      </c>
      <c r="I193" s="26">
        <f t="shared" si="57"/>
        <v>134.62995089472028</v>
      </c>
      <c r="J193" s="26">
        <f t="shared" si="58"/>
        <v>127.07828266333907</v>
      </c>
      <c r="K193" s="26">
        <f t="shared" si="59"/>
        <v>136.90548339907471</v>
      </c>
      <c r="L193" s="26">
        <f t="shared" si="60"/>
        <v>141.68459211212357</v>
      </c>
      <c r="M193" s="59">
        <f t="shared" si="42"/>
        <v>134.00974113299642</v>
      </c>
      <c r="N193" s="59">
        <f t="shared" si="43"/>
        <v>13.26387499214891</v>
      </c>
      <c r="O193" s="59">
        <f t="shared" si="44"/>
        <v>147.27361612514534</v>
      </c>
      <c r="P193" s="59">
        <f t="shared" si="45"/>
        <v>120.74586614084751</v>
      </c>
      <c r="S193" s="59">
        <f t="shared" si="61"/>
        <v>214.44729921634806</v>
      </c>
      <c r="T193" s="59">
        <f t="shared" si="62"/>
        <v>137.64687526451459</v>
      </c>
      <c r="U193" s="59">
        <f t="shared" si="63"/>
        <v>158.24219232582095</v>
      </c>
      <c r="V193" s="59">
        <f t="shared" si="64"/>
        <v>137.46099124422508</v>
      </c>
      <c r="W193" s="59">
        <f t="shared" si="65"/>
        <v>147.73608983199313</v>
      </c>
      <c r="X193" s="59">
        <f t="shared" si="66"/>
        <v>79.042370556187038</v>
      </c>
      <c r="Y193" s="59">
        <f t="shared" si="67"/>
        <v>140.54162303686854</v>
      </c>
      <c r="Z193" s="59">
        <f t="shared" si="68"/>
        <v>156.16007746071031</v>
      </c>
      <c r="AA193" s="59">
        <f t="shared" si="69"/>
        <v>129.48818288513812</v>
      </c>
      <c r="AB193" s="77">
        <f t="shared" si="48"/>
        <v>144.52952242464505</v>
      </c>
      <c r="AC193" s="55">
        <f t="shared" si="49"/>
        <v>33.082610359505153</v>
      </c>
      <c r="AD193" s="79">
        <f t="shared" si="46"/>
        <v>177.61213278415022</v>
      </c>
      <c r="AE193" s="79">
        <f t="shared" si="47"/>
        <v>111.4469120651399</v>
      </c>
    </row>
    <row r="194" spans="1:32" x14ac:dyDescent="0.25">
      <c r="A194" t="s">
        <v>545</v>
      </c>
      <c r="B194" s="26">
        <f t="shared" si="50"/>
        <v>134.72553034716751</v>
      </c>
      <c r="C194" s="26">
        <f t="shared" si="51"/>
        <v>115.47396402937203</v>
      </c>
      <c r="D194" s="26">
        <f t="shared" si="52"/>
        <v>137.19676174804547</v>
      </c>
      <c r="E194" s="26">
        <f t="shared" si="53"/>
        <v>131.86312258363969</v>
      </c>
      <c r="F194" s="26">
        <f t="shared" si="54"/>
        <v>108.43863209694608</v>
      </c>
      <c r="G194" s="26">
        <f t="shared" si="55"/>
        <v>146.34682232857023</v>
      </c>
      <c r="H194" s="26">
        <f t="shared" si="56"/>
        <v>163.35301311214124</v>
      </c>
      <c r="I194" s="26">
        <f t="shared" si="57"/>
        <v>134.70987974195319</v>
      </c>
      <c r="J194" s="26">
        <f t="shared" si="58"/>
        <v>127.28054063909991</v>
      </c>
      <c r="K194" s="26">
        <f t="shared" si="59"/>
        <v>137.4164282644478</v>
      </c>
      <c r="L194" s="26">
        <f t="shared" si="60"/>
        <v>140.72413129279531</v>
      </c>
      <c r="M194" s="59">
        <f t="shared" si="42"/>
        <v>134.32080238037986</v>
      </c>
      <c r="N194" s="59">
        <f t="shared" si="43"/>
        <v>13.906707977630228</v>
      </c>
      <c r="O194" s="59">
        <f t="shared" si="44"/>
        <v>148.22751035801008</v>
      </c>
      <c r="P194" s="59">
        <f t="shared" si="45"/>
        <v>120.41409440274963</v>
      </c>
      <c r="S194" s="59">
        <f t="shared" si="61"/>
        <v>212.81569910628411</v>
      </c>
      <c r="T194" s="59">
        <f t="shared" si="62"/>
        <v>137.7075897011359</v>
      </c>
      <c r="U194" s="59">
        <f t="shared" si="63"/>
        <v>158.20127428230145</v>
      </c>
      <c r="V194" s="59">
        <f t="shared" si="64"/>
        <v>139.69463495107067</v>
      </c>
      <c r="W194" s="59">
        <f t="shared" si="65"/>
        <v>147.14790836609427</v>
      </c>
      <c r="X194" s="59">
        <f t="shared" si="66"/>
        <v>79.087053658918975</v>
      </c>
      <c r="Y194" s="59">
        <f t="shared" si="67"/>
        <v>141.40649155534723</v>
      </c>
      <c r="Z194" s="59">
        <f t="shared" si="68"/>
        <v>156.18825675059526</v>
      </c>
      <c r="AA194" s="59">
        <f t="shared" si="69"/>
        <v>130.72009663693373</v>
      </c>
      <c r="AB194" s="77">
        <f t="shared" si="48"/>
        <v>144.77433388985352</v>
      </c>
      <c r="AC194" s="55">
        <f t="shared" si="49"/>
        <v>32.566592537120393</v>
      </c>
      <c r="AD194" s="79">
        <f t="shared" si="46"/>
        <v>177.34092642697391</v>
      </c>
      <c r="AE194" s="79">
        <f t="shared" si="47"/>
        <v>112.20774135273314</v>
      </c>
    </row>
    <row r="195" spans="1:32" x14ac:dyDescent="0.25">
      <c r="A195" t="s">
        <v>546</v>
      </c>
      <c r="B195" s="26">
        <f t="shared" si="50"/>
        <v>133.57854214503581</v>
      </c>
      <c r="C195" s="26">
        <f t="shared" si="51"/>
        <v>115.74473169072981</v>
      </c>
      <c r="D195" s="26">
        <f t="shared" si="52"/>
        <v>136.97351953934182</v>
      </c>
      <c r="E195" s="26">
        <f t="shared" si="53"/>
        <v>132.26226706682209</v>
      </c>
      <c r="F195" s="26">
        <f t="shared" si="54"/>
        <v>109.46801143000111</v>
      </c>
      <c r="G195" s="26">
        <f t="shared" si="55"/>
        <v>147.27012268807016</v>
      </c>
      <c r="H195" s="26">
        <f t="shared" si="56"/>
        <v>158.31382506455554</v>
      </c>
      <c r="I195" s="26">
        <f t="shared" si="57"/>
        <v>135.35722293925727</v>
      </c>
      <c r="J195" s="26">
        <f t="shared" si="58"/>
        <v>127.98390409844768</v>
      </c>
      <c r="K195" s="26">
        <f t="shared" si="59"/>
        <v>138.80878376947217</v>
      </c>
      <c r="L195" s="26">
        <f t="shared" si="60"/>
        <v>140.90050803646838</v>
      </c>
      <c r="M195" s="59">
        <f t="shared" si="42"/>
        <v>134.24194895165473</v>
      </c>
      <c r="N195" s="59">
        <f t="shared" si="43"/>
        <v>12.871757790706695</v>
      </c>
      <c r="O195" s="59">
        <f t="shared" si="44"/>
        <v>147.11370674236144</v>
      </c>
      <c r="P195" s="59">
        <f t="shared" si="45"/>
        <v>121.37019116094804</v>
      </c>
      <c r="S195" s="59">
        <f t="shared" si="61"/>
        <v>213.85821854850181</v>
      </c>
      <c r="T195" s="59">
        <f t="shared" si="62"/>
        <v>137.58766501438615</v>
      </c>
      <c r="U195" s="59">
        <f t="shared" si="63"/>
        <v>157.01444643001875</v>
      </c>
      <c r="V195" s="59">
        <f t="shared" si="64"/>
        <v>140.19640331111793</v>
      </c>
      <c r="W195" s="59">
        <f t="shared" si="65"/>
        <v>147.88629825537555</v>
      </c>
      <c r="X195" s="59">
        <f t="shared" si="66"/>
        <v>78.877513424528672</v>
      </c>
      <c r="Y195" s="59">
        <f t="shared" si="67"/>
        <v>146.58913899427228</v>
      </c>
      <c r="Z195" s="59">
        <f t="shared" si="68"/>
        <v>156.7145781321627</v>
      </c>
      <c r="AA195" s="59">
        <f t="shared" si="69"/>
        <v>129.91763721143408</v>
      </c>
      <c r="AB195" s="77">
        <f t="shared" si="48"/>
        <v>145.40465548019978</v>
      </c>
      <c r="AC195" s="55">
        <f t="shared" si="49"/>
        <v>32.846601448836644</v>
      </c>
      <c r="AD195" s="79">
        <f t="shared" si="46"/>
        <v>178.25125692903643</v>
      </c>
      <c r="AE195" s="79">
        <f t="shared" si="47"/>
        <v>112.55805403136313</v>
      </c>
    </row>
    <row r="196" spans="1:32" x14ac:dyDescent="0.25">
      <c r="A196" t="s">
        <v>547</v>
      </c>
      <c r="B196" s="26">
        <f t="shared" si="50"/>
        <v>134.43020879742281</v>
      </c>
      <c r="C196" s="26">
        <f t="shared" si="51"/>
        <v>116.77622207313598</v>
      </c>
      <c r="D196" s="26">
        <f t="shared" si="52"/>
        <v>136.48899687593166</v>
      </c>
      <c r="E196" s="26">
        <f t="shared" si="53"/>
        <v>132.77942751050938</v>
      </c>
      <c r="F196" s="26">
        <f t="shared" si="54"/>
        <v>113.08932450447283</v>
      </c>
      <c r="G196" s="26">
        <f t="shared" si="55"/>
        <v>146.42331478379151</v>
      </c>
      <c r="H196" s="26">
        <f t="shared" si="56"/>
        <v>160.68112615878957</v>
      </c>
      <c r="I196" s="26">
        <f t="shared" si="57"/>
        <v>135.07693553872579</v>
      </c>
      <c r="J196" s="26">
        <f t="shared" si="58"/>
        <v>128.77629133016902</v>
      </c>
      <c r="K196" s="26">
        <f t="shared" si="59"/>
        <v>139.07156712761937</v>
      </c>
      <c r="L196" s="26">
        <f t="shared" si="60"/>
        <v>140.47785310859405</v>
      </c>
      <c r="M196" s="59">
        <f t="shared" si="42"/>
        <v>134.91556980083288</v>
      </c>
      <c r="N196" s="59">
        <f t="shared" si="43"/>
        <v>12.41302632910504</v>
      </c>
      <c r="O196" s="59">
        <f t="shared" si="44"/>
        <v>147.32859612993792</v>
      </c>
      <c r="P196" s="59">
        <f t="shared" si="45"/>
        <v>122.50254347172785</v>
      </c>
      <c r="S196" s="59">
        <f t="shared" si="61"/>
        <v>216.65177282187105</v>
      </c>
      <c r="T196" s="59">
        <f t="shared" si="62"/>
        <v>138.16513588342173</v>
      </c>
      <c r="U196" s="59">
        <f t="shared" si="63"/>
        <v>158.21606772880466</v>
      </c>
      <c r="V196" s="59">
        <f t="shared" si="64"/>
        <v>140.97505707822552</v>
      </c>
      <c r="W196" s="59">
        <f t="shared" si="65"/>
        <v>146.92914252322493</v>
      </c>
      <c r="X196" s="59">
        <f t="shared" si="66"/>
        <v>79.559283502528118</v>
      </c>
      <c r="Y196" s="59">
        <f t="shared" si="67"/>
        <v>147.44632662004688</v>
      </c>
      <c r="Z196" s="59">
        <f t="shared" si="68"/>
        <v>157.95970238358296</v>
      </c>
      <c r="AA196" s="59">
        <f t="shared" si="69"/>
        <v>131.66083077466851</v>
      </c>
      <c r="AB196" s="77">
        <f t="shared" si="48"/>
        <v>146.39592436848605</v>
      </c>
      <c r="AC196" s="55">
        <f t="shared" si="49"/>
        <v>33.320163875421741</v>
      </c>
      <c r="AD196" s="79">
        <f t="shared" si="46"/>
        <v>179.71608824390779</v>
      </c>
      <c r="AE196" s="79">
        <f t="shared" si="47"/>
        <v>113.07576049306431</v>
      </c>
    </row>
    <row r="197" spans="1:32" x14ac:dyDescent="0.25">
      <c r="A197" t="s">
        <v>548</v>
      </c>
      <c r="B197" s="26">
        <f t="shared" si="50"/>
        <v>134.49353023578601</v>
      </c>
      <c r="C197" s="26">
        <f t="shared" si="51"/>
        <v>117.75027340985747</v>
      </c>
      <c r="D197" s="26">
        <f t="shared" si="52"/>
        <v>135.24824191938703</v>
      </c>
      <c r="E197" s="26">
        <f t="shared" si="53"/>
        <v>132.82294177527655</v>
      </c>
      <c r="F197" s="26">
        <f t="shared" si="54"/>
        <v>103.5085843229117</v>
      </c>
      <c r="G197" s="26">
        <f t="shared" si="55"/>
        <v>146.5107347326159</v>
      </c>
      <c r="H197" s="26">
        <f t="shared" si="56"/>
        <v>165.29370893232215</v>
      </c>
      <c r="I197" s="26">
        <f t="shared" si="57"/>
        <v>134.68453317798168</v>
      </c>
      <c r="J197" s="26">
        <f t="shared" si="58"/>
        <v>128.47492190244557</v>
      </c>
      <c r="K197" s="26">
        <f t="shared" si="59"/>
        <v>139.06897072418474</v>
      </c>
      <c r="L197" s="26">
        <f t="shared" si="60"/>
        <v>140.7021160956466</v>
      </c>
      <c r="M197" s="59">
        <f t="shared" si="42"/>
        <v>134.41441429349231</v>
      </c>
      <c r="N197" s="59">
        <f t="shared" si="43"/>
        <v>14.87065646081181</v>
      </c>
      <c r="O197" s="59">
        <f t="shared" si="44"/>
        <v>149.28507075430412</v>
      </c>
      <c r="P197" s="59">
        <f t="shared" si="45"/>
        <v>119.5437578326805</v>
      </c>
      <c r="S197" s="59">
        <f t="shared" si="61"/>
        <v>214.48435635163557</v>
      </c>
      <c r="T197" s="59">
        <f t="shared" si="62"/>
        <v>139.23597992211867</v>
      </c>
      <c r="U197" s="59">
        <f t="shared" si="63"/>
        <v>155.86630186657098</v>
      </c>
      <c r="V197" s="59">
        <f t="shared" si="64"/>
        <v>142.85046473044196</v>
      </c>
      <c r="W197" s="59">
        <f t="shared" si="65"/>
        <v>147.50128802619659</v>
      </c>
      <c r="X197" s="59">
        <f t="shared" si="66"/>
        <v>79.629287030141498</v>
      </c>
      <c r="Y197" s="59">
        <f t="shared" si="67"/>
        <v>149.04674535438659</v>
      </c>
      <c r="Z197" s="59">
        <f t="shared" si="68"/>
        <v>155.11390207558179</v>
      </c>
      <c r="AA197" s="59">
        <f t="shared" si="69"/>
        <v>133.07801710437474</v>
      </c>
      <c r="AB197" s="77">
        <f t="shared" si="48"/>
        <v>146.31181582904981</v>
      </c>
      <c r="AC197" s="55">
        <f t="shared" si="49"/>
        <v>32.504523397289766</v>
      </c>
      <c r="AD197" s="79">
        <f t="shared" si="46"/>
        <v>178.81633922633958</v>
      </c>
      <c r="AE197" s="79">
        <f t="shared" si="47"/>
        <v>113.80729243176003</v>
      </c>
    </row>
    <row r="198" spans="1:32" x14ac:dyDescent="0.25">
      <c r="A198" t="s">
        <v>549</v>
      </c>
      <c r="B198" s="26">
        <f t="shared" si="50"/>
        <v>134.95271106789127</v>
      </c>
      <c r="C198" s="26">
        <f t="shared" si="51"/>
        <v>117.4749106248449</v>
      </c>
      <c r="D198" s="26">
        <f t="shared" si="52"/>
        <v>132.73957757570315</v>
      </c>
      <c r="E198" s="26">
        <f t="shared" si="53"/>
        <v>133.11791574583452</v>
      </c>
      <c r="F198" s="26">
        <f t="shared" si="54"/>
        <v>108.64250896004958</v>
      </c>
      <c r="G198" s="26">
        <f t="shared" si="55"/>
        <v>146.34915352720552</v>
      </c>
      <c r="H198" s="26">
        <f t="shared" si="56"/>
        <v>168.60632544945599</v>
      </c>
      <c r="I198" s="26">
        <f t="shared" si="57"/>
        <v>135.07318049221149</v>
      </c>
      <c r="J198" s="26">
        <f t="shared" si="58"/>
        <v>128.50808514909465</v>
      </c>
      <c r="K198" s="26">
        <f t="shared" si="59"/>
        <v>140.64444099775685</v>
      </c>
      <c r="L198" s="26">
        <f t="shared" si="60"/>
        <v>140.95901204073931</v>
      </c>
      <c r="M198" s="59">
        <f t="shared" si="42"/>
        <v>135.18798378461702</v>
      </c>
      <c r="N198" s="59">
        <f t="shared" si="43"/>
        <v>14.702565051423761</v>
      </c>
      <c r="O198" s="59">
        <f t="shared" si="44"/>
        <v>149.89054883604078</v>
      </c>
      <c r="P198" s="59">
        <f t="shared" si="45"/>
        <v>120.48541873319326</v>
      </c>
      <c r="S198" s="59">
        <f t="shared" si="61"/>
        <v>214.93244952775581</v>
      </c>
      <c r="T198" s="59">
        <f t="shared" si="62"/>
        <v>140.42702213601865</v>
      </c>
      <c r="U198" s="59">
        <f t="shared" si="63"/>
        <v>156.91797427356701</v>
      </c>
      <c r="V198" s="59">
        <f t="shared" si="64"/>
        <v>143.1749268508033</v>
      </c>
      <c r="W198" s="59">
        <f t="shared" si="65"/>
        <v>147.33754466162796</v>
      </c>
      <c r="X198" s="59">
        <f t="shared" si="66"/>
        <v>79.167404852428177</v>
      </c>
      <c r="Y198" s="59">
        <f t="shared" si="67"/>
        <v>149.86008206545068</v>
      </c>
      <c r="Z198" s="59">
        <f t="shared" si="68"/>
        <v>159.57100341831725</v>
      </c>
      <c r="AA198" s="59">
        <f t="shared" si="69"/>
        <v>130.73938777188039</v>
      </c>
      <c r="AB198" s="77">
        <f t="shared" si="48"/>
        <v>146.90308839531659</v>
      </c>
      <c r="AC198" s="55">
        <f t="shared" si="49"/>
        <v>33.003244311309523</v>
      </c>
      <c r="AD198" s="79">
        <f t="shared" si="46"/>
        <v>179.9063327066261</v>
      </c>
      <c r="AE198" s="79">
        <f t="shared" si="47"/>
        <v>113.89984408400707</v>
      </c>
    </row>
    <row r="199" spans="1:32" x14ac:dyDescent="0.25">
      <c r="A199" t="s">
        <v>550</v>
      </c>
      <c r="B199" s="26">
        <f t="shared" si="50"/>
        <v>136.43186238390624</v>
      </c>
      <c r="C199" s="26">
        <f t="shared" si="51"/>
        <v>117.9321254284953</v>
      </c>
      <c r="D199" s="26">
        <f t="shared" si="52"/>
        <v>132.46197139788418</v>
      </c>
      <c r="E199" s="26">
        <f t="shared" si="53"/>
        <v>133.20679033508623</v>
      </c>
      <c r="F199" s="26">
        <f t="shared" si="54"/>
        <v>106.40202367937874</v>
      </c>
      <c r="G199" s="26">
        <f t="shared" si="55"/>
        <v>145.7593602724705</v>
      </c>
      <c r="H199" s="26">
        <f t="shared" si="56"/>
        <v>170.88557409193413</v>
      </c>
      <c r="I199" s="26">
        <f t="shared" si="57"/>
        <v>135.3482376493838</v>
      </c>
      <c r="J199" s="26">
        <f t="shared" si="58"/>
        <v>128.53834818786186</v>
      </c>
      <c r="K199" s="26">
        <f t="shared" si="59"/>
        <v>141.04633691887537</v>
      </c>
      <c r="L199" s="26">
        <f t="shared" si="60"/>
        <v>140.7221750164228</v>
      </c>
      <c r="M199" s="59">
        <f t="shared" si="42"/>
        <v>135.33952776015448</v>
      </c>
      <c r="N199" s="59">
        <f t="shared" si="43"/>
        <v>15.475229162455683</v>
      </c>
      <c r="O199" s="59">
        <f t="shared" si="44"/>
        <v>150.81475692261017</v>
      </c>
      <c r="P199" s="59">
        <f t="shared" si="45"/>
        <v>119.86429859769879</v>
      </c>
      <c r="S199" s="59">
        <f t="shared" si="61"/>
        <v>215.60224659947539</v>
      </c>
      <c r="T199" s="59">
        <f t="shared" si="62"/>
        <v>140.50920541622</v>
      </c>
      <c r="U199" s="59">
        <f t="shared" si="63"/>
        <v>157.74613973669241</v>
      </c>
      <c r="V199" s="59">
        <f t="shared" si="64"/>
        <v>143.18460815874246</v>
      </c>
      <c r="W199" s="59">
        <f t="shared" si="65"/>
        <v>147.18939590320869</v>
      </c>
      <c r="X199" s="59">
        <f t="shared" si="66"/>
        <v>79.296515501900998</v>
      </c>
      <c r="Y199" s="59">
        <f t="shared" si="67"/>
        <v>149.54586372755676</v>
      </c>
      <c r="Z199" s="59">
        <f t="shared" si="68"/>
        <v>159.22007116887542</v>
      </c>
      <c r="AA199" s="59">
        <f t="shared" si="69"/>
        <v>132.12109912859742</v>
      </c>
      <c r="AB199" s="77">
        <f t="shared" si="48"/>
        <v>147.15723837125219</v>
      </c>
      <c r="AC199" s="55">
        <f t="shared" si="49"/>
        <v>33.06425362237642</v>
      </c>
      <c r="AD199" s="79">
        <f t="shared" si="46"/>
        <v>180.2214919936286</v>
      </c>
      <c r="AE199" s="79">
        <f t="shared" si="47"/>
        <v>114.09298474887578</v>
      </c>
    </row>
    <row r="200" spans="1:32" x14ac:dyDescent="0.25">
      <c r="A200" t="s">
        <v>551</v>
      </c>
      <c r="B200" s="26">
        <f t="shared" si="50"/>
        <v>137.04419274135509</v>
      </c>
      <c r="C200" s="26">
        <f t="shared" si="51"/>
        <v>118.40174706601354</v>
      </c>
      <c r="D200" s="26">
        <f t="shared" si="52"/>
        <v>132.79044219150995</v>
      </c>
      <c r="E200" s="26">
        <f t="shared" si="53"/>
        <v>133.27720432716399</v>
      </c>
      <c r="F200" s="26">
        <f t="shared" si="54"/>
        <v>103.04391273339439</v>
      </c>
      <c r="G200" s="26">
        <f t="shared" si="55"/>
        <v>146.05862789727922</v>
      </c>
      <c r="H200" s="26">
        <f t="shared" si="56"/>
        <v>171.35256000657321</v>
      </c>
      <c r="I200" s="26">
        <f t="shared" si="57"/>
        <v>135.55248535800075</v>
      </c>
      <c r="J200" s="26">
        <f t="shared" si="58"/>
        <v>128.60215276126269</v>
      </c>
      <c r="K200" s="26">
        <f t="shared" si="59"/>
        <v>141.45779853685835</v>
      </c>
      <c r="L200" s="26">
        <f t="shared" si="60"/>
        <v>140.96334987095665</v>
      </c>
      <c r="M200" s="59">
        <f t="shared" si="42"/>
        <v>135.32222486276066</v>
      </c>
      <c r="N200" s="59">
        <f t="shared" si="43"/>
        <v>16.152355735760008</v>
      </c>
      <c r="O200" s="59">
        <f t="shared" si="44"/>
        <v>151.47458059852067</v>
      </c>
      <c r="P200" s="59">
        <f t="shared" si="45"/>
        <v>119.16986912700065</v>
      </c>
      <c r="S200" s="59">
        <f t="shared" si="61"/>
        <v>217.05109540040021</v>
      </c>
      <c r="T200" s="59">
        <f t="shared" si="62"/>
        <v>141.34088380255062</v>
      </c>
      <c r="U200" s="59">
        <f t="shared" si="63"/>
        <v>159.21541225322289</v>
      </c>
      <c r="V200" s="59">
        <f t="shared" si="64"/>
        <v>143.80849930322242</v>
      </c>
      <c r="W200" s="59">
        <f t="shared" si="65"/>
        <v>148.8722892970099</v>
      </c>
      <c r="X200" s="59">
        <f t="shared" si="66"/>
        <v>79.288833143887445</v>
      </c>
      <c r="Y200" s="59">
        <f t="shared" si="67"/>
        <v>150.90524208358318</v>
      </c>
      <c r="Z200" s="59">
        <f t="shared" si="68"/>
        <v>159.47476267417457</v>
      </c>
      <c r="AA200" s="59">
        <f t="shared" si="69"/>
        <v>131.30206745294225</v>
      </c>
      <c r="AB200" s="77">
        <f t="shared" si="48"/>
        <v>147.91767615677705</v>
      </c>
      <c r="AC200" s="55">
        <f t="shared" si="49"/>
        <v>33.493959091115379</v>
      </c>
      <c r="AD200" s="79">
        <f t="shared" si="46"/>
        <v>181.41163524789243</v>
      </c>
      <c r="AE200" s="79">
        <f t="shared" si="47"/>
        <v>114.42371706566166</v>
      </c>
    </row>
    <row r="201" spans="1:32" x14ac:dyDescent="0.25">
      <c r="A201" t="s">
        <v>552</v>
      </c>
      <c r="B201" s="26">
        <f t="shared" si="50"/>
        <v>137.6195744370952</v>
      </c>
      <c r="C201" s="26">
        <f t="shared" si="51"/>
        <v>119.14914392846312</v>
      </c>
      <c r="D201" s="26">
        <f t="shared" si="52"/>
        <v>132.70348188409591</v>
      </c>
      <c r="E201" s="26">
        <f t="shared" si="53"/>
        <v>133.48699582790505</v>
      </c>
      <c r="F201" s="26">
        <f t="shared" si="54"/>
        <v>102.31809175555067</v>
      </c>
      <c r="G201" s="26">
        <f t="shared" si="55"/>
        <v>146.63647375900825</v>
      </c>
      <c r="H201" s="26">
        <f t="shared" si="56"/>
        <v>170.50330615497646</v>
      </c>
      <c r="I201" s="26">
        <f t="shared" si="57"/>
        <v>136.2517286624846</v>
      </c>
      <c r="J201" s="26">
        <f t="shared" si="58"/>
        <v>129.32871788366535</v>
      </c>
      <c r="K201" s="26">
        <f t="shared" si="59"/>
        <v>142.68002129050817</v>
      </c>
      <c r="L201" s="26">
        <f t="shared" si="60"/>
        <v>141.08840979964046</v>
      </c>
      <c r="M201" s="59">
        <f t="shared" si="42"/>
        <v>135.61508594394485</v>
      </c>
      <c r="N201" s="59">
        <f t="shared" si="43"/>
        <v>16.111245282229941</v>
      </c>
      <c r="O201" s="59">
        <f t="shared" si="44"/>
        <v>151.72633122617478</v>
      </c>
      <c r="P201" s="59">
        <f t="shared" si="45"/>
        <v>119.5038406617149</v>
      </c>
      <c r="S201" s="59">
        <f t="shared" si="61"/>
        <v>218.62197718132356</v>
      </c>
      <c r="T201" s="59">
        <f t="shared" si="62"/>
        <v>142.07150820540565</v>
      </c>
      <c r="U201" s="59">
        <f t="shared" si="63"/>
        <v>159.81643536168798</v>
      </c>
      <c r="V201" s="59">
        <f t="shared" si="64"/>
        <v>144.65409239950938</v>
      </c>
      <c r="W201" s="59">
        <f t="shared" si="65"/>
        <v>150.25432448726849</v>
      </c>
      <c r="X201" s="59">
        <f t="shared" si="66"/>
        <v>79.465762552424252</v>
      </c>
      <c r="Y201" s="59">
        <f t="shared" si="67"/>
        <v>153.23073708918744</v>
      </c>
      <c r="Z201" s="59">
        <f t="shared" si="68"/>
        <v>159.12290651358896</v>
      </c>
      <c r="AA201" s="59">
        <f t="shared" si="69"/>
        <v>132.69763217502367</v>
      </c>
      <c r="AB201" s="77">
        <f t="shared" si="48"/>
        <v>148.88170844060218</v>
      </c>
      <c r="AC201" s="55">
        <f t="shared" si="49"/>
        <v>33.753523326526874</v>
      </c>
      <c r="AD201" s="79">
        <f t="shared" si="46"/>
        <v>182.63523176712906</v>
      </c>
      <c r="AE201" s="79">
        <f t="shared" si="47"/>
        <v>115.12818511407531</v>
      </c>
    </row>
    <row r="202" spans="1:32" x14ac:dyDescent="0.25">
      <c r="A202" t="s">
        <v>553</v>
      </c>
      <c r="B202" s="26">
        <f t="shared" si="50"/>
        <v>137.62640190719353</v>
      </c>
      <c r="C202" s="26">
        <f t="shared" si="51"/>
        <v>119.89217542344063</v>
      </c>
      <c r="D202" s="26">
        <f t="shared" si="52"/>
        <v>133.58040053542862</v>
      </c>
      <c r="E202" s="26">
        <f t="shared" si="53"/>
        <v>134.36242371817525</v>
      </c>
      <c r="F202" s="26">
        <f t="shared" si="54"/>
        <v>104.64107354656322</v>
      </c>
      <c r="G202" s="26">
        <f t="shared" si="55"/>
        <v>146.4528918664771</v>
      </c>
      <c r="H202" s="26">
        <f t="shared" si="56"/>
        <v>170.27691291518389</v>
      </c>
      <c r="I202" s="26">
        <f t="shared" si="57"/>
        <v>137.30206881605528</v>
      </c>
      <c r="J202" s="26">
        <f t="shared" si="58"/>
        <v>129.65770233426383</v>
      </c>
      <c r="K202" s="26">
        <f t="shared" si="59"/>
        <v>142.95223369270747</v>
      </c>
      <c r="L202" s="26">
        <f t="shared" si="60"/>
        <v>141.45346798185145</v>
      </c>
      <c r="M202" s="59">
        <f t="shared" si="42"/>
        <v>136.19979570339459</v>
      </c>
      <c r="N202" s="59">
        <f t="shared" si="43"/>
        <v>15.543926544870747</v>
      </c>
      <c r="O202" s="59">
        <f t="shared" si="44"/>
        <v>151.74372224826533</v>
      </c>
      <c r="P202" s="59">
        <f t="shared" si="45"/>
        <v>120.65586915852384</v>
      </c>
      <c r="S202" s="59">
        <f t="shared" si="61"/>
        <v>221.00577324611135</v>
      </c>
      <c r="T202" s="59">
        <f t="shared" si="62"/>
        <v>143.24244901799185</v>
      </c>
      <c r="U202" s="59">
        <f t="shared" si="63"/>
        <v>159.88552390439972</v>
      </c>
      <c r="V202" s="59">
        <f t="shared" si="64"/>
        <v>145.68335373784234</v>
      </c>
      <c r="W202" s="59">
        <f t="shared" si="65"/>
        <v>151.58663348056015</v>
      </c>
      <c r="X202" s="59">
        <f t="shared" si="66"/>
        <v>81.038215811547047</v>
      </c>
      <c r="Y202" s="59">
        <f t="shared" si="67"/>
        <v>153.06413154380635</v>
      </c>
      <c r="Z202" s="59">
        <f t="shared" si="68"/>
        <v>160.30289502937345</v>
      </c>
      <c r="AA202" s="59">
        <f t="shared" si="69"/>
        <v>136.74993575016296</v>
      </c>
      <c r="AB202" s="77">
        <f t="shared" si="48"/>
        <v>150.2843235024217</v>
      </c>
      <c r="AC202" s="55">
        <f t="shared" si="49"/>
        <v>33.751480006510036</v>
      </c>
      <c r="AD202" s="79">
        <f t="shared" si="46"/>
        <v>184.03580350893174</v>
      </c>
      <c r="AE202" s="79">
        <f t="shared" si="47"/>
        <v>116.53284349591166</v>
      </c>
    </row>
    <row r="203" spans="1:32" x14ac:dyDescent="0.25">
      <c r="A203" t="s">
        <v>554</v>
      </c>
      <c r="B203" s="26">
        <f t="shared" si="50"/>
        <v>138.27246799924603</v>
      </c>
      <c r="C203" s="26">
        <f t="shared" si="51"/>
        <v>120.56088079330213</v>
      </c>
      <c r="D203" s="26">
        <f t="shared" si="52"/>
        <v>134.5966458009689</v>
      </c>
      <c r="E203" s="26">
        <f t="shared" si="53"/>
        <v>135.11535236005551</v>
      </c>
      <c r="F203" s="26">
        <f t="shared" si="54"/>
        <v>103.63380147272821</v>
      </c>
      <c r="G203" s="26">
        <f t="shared" si="55"/>
        <v>149.19816965939148</v>
      </c>
      <c r="H203" s="26">
        <f t="shared" si="56"/>
        <v>173.94834436980432</v>
      </c>
      <c r="I203" s="26">
        <f t="shared" si="57"/>
        <v>136.77689873926994</v>
      </c>
      <c r="J203" s="26">
        <f t="shared" si="58"/>
        <v>130.60707907959005</v>
      </c>
      <c r="K203" s="26">
        <f t="shared" si="59"/>
        <v>143.81710934206453</v>
      </c>
      <c r="L203" s="26">
        <f t="shared" si="60"/>
        <v>141.82408312303363</v>
      </c>
      <c r="M203" s="59">
        <f t="shared" si="42"/>
        <v>137.12280297631406</v>
      </c>
      <c r="N203" s="59">
        <f t="shared" si="43"/>
        <v>16.566583577271654</v>
      </c>
      <c r="O203" s="59">
        <f t="shared" si="44"/>
        <v>153.68938655358571</v>
      </c>
      <c r="P203" s="59">
        <f t="shared" si="45"/>
        <v>120.5562193990424</v>
      </c>
      <c r="S203" s="59">
        <f t="shared" ref="S203" si="70">J110/$J$21*100</f>
        <v>222.88376071142881</v>
      </c>
      <c r="T203" s="59">
        <f t="shared" ref="T203" si="71">M110/$M$21*100</f>
        <v>142.99111312945587</v>
      </c>
      <c r="U203" s="59">
        <f t="shared" ref="U203" si="72">AC110/$AC$21*100</f>
        <v>159.11799583422842</v>
      </c>
      <c r="V203" s="59">
        <f t="shared" ref="V203" si="73">E110/$E$21*100</f>
        <v>148.00423985965975</v>
      </c>
      <c r="W203" s="59">
        <f t="shared" ref="W203" si="74">AB110/$AB$21*100</f>
        <v>151.36978018372801</v>
      </c>
      <c r="X203" s="59">
        <f t="shared" ref="X203" si="75">T110/$T$21*100</f>
        <v>81.4017951632501</v>
      </c>
      <c r="Y203" s="59">
        <f t="shared" ref="Y203" si="76">L110/$L$21*100</f>
        <v>153.04597670650583</v>
      </c>
      <c r="Z203" s="59"/>
      <c r="AA203" s="59"/>
      <c r="AB203" s="77">
        <f t="shared" si="48"/>
        <v>151.25923736975096</v>
      </c>
      <c r="AC203" s="55">
        <f t="shared" si="49"/>
        <v>38.08647342294158</v>
      </c>
      <c r="AD203" s="79">
        <f t="shared" si="46"/>
        <v>189.34571079269256</v>
      </c>
      <c r="AE203" s="79">
        <f t="shared" si="47"/>
        <v>113.17276394680938</v>
      </c>
    </row>
    <row r="204" spans="1:32" x14ac:dyDescent="0.25">
      <c r="A204" t="s">
        <v>556</v>
      </c>
      <c r="B204" s="26"/>
      <c r="C204" s="26">
        <f t="shared" si="51"/>
        <v>122.32012388453373</v>
      </c>
      <c r="D204" s="26">
        <f t="shared" si="52"/>
        <v>134.88834583089252</v>
      </c>
      <c r="E204" s="26">
        <f t="shared" si="53"/>
        <v>135.34070350698602</v>
      </c>
      <c r="F204" s="26"/>
      <c r="G204" s="26">
        <f t="shared" si="55"/>
        <v>149.48490709153538</v>
      </c>
      <c r="H204" s="26"/>
      <c r="I204" s="26"/>
      <c r="J204" s="26">
        <f t="shared" si="58"/>
        <v>131.06102466109809</v>
      </c>
      <c r="K204" s="26">
        <f t="shared" ref="K204" si="77">X111/$X$21*100</f>
        <v>144.8284768062598</v>
      </c>
      <c r="L204" s="26">
        <f t="shared" ref="L204" si="78">F111/$F$21*100</f>
        <v>142.69760305111069</v>
      </c>
      <c r="M204" s="59">
        <f t="shared" si="42"/>
        <v>137.23159783320233</v>
      </c>
      <c r="N204" s="59">
        <f t="shared" si="43"/>
        <v>8.5124086808376003</v>
      </c>
      <c r="O204" s="59">
        <f t="shared" si="44"/>
        <v>145.74400651403994</v>
      </c>
      <c r="P204" s="59">
        <f t="shared" si="45"/>
        <v>128.71918915236472</v>
      </c>
      <c r="S204" s="59"/>
      <c r="T204" s="59"/>
      <c r="U204" s="59"/>
      <c r="V204" s="59"/>
      <c r="W204" s="59"/>
      <c r="X204" s="59"/>
      <c r="Y204" s="59"/>
      <c r="AC204" s="77"/>
      <c r="AD204" s="55"/>
      <c r="AE204" s="79"/>
      <c r="AF204" s="7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 x14ac:dyDescent="0.25"/>
  <cols>
    <col min="1" max="1" width="13" customWidth="1"/>
    <col min="2" max="2" width="23.5703125" customWidth="1"/>
    <col min="24" max="16384" width="11.42578125" style="46"/>
  </cols>
  <sheetData>
    <row r="1" spans="1:23" ht="28.5" customHeight="1" x14ac:dyDescent="0.45">
      <c r="A1" s="2" t="s">
        <v>249</v>
      </c>
      <c r="B1" s="2"/>
      <c r="C1" s="97" t="s">
        <v>79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ht="36" customHeight="1" x14ac:dyDescent="0.35">
      <c r="A2" s="6"/>
      <c r="B2" s="31" t="s">
        <v>80</v>
      </c>
      <c r="C2" s="44" t="s">
        <v>37</v>
      </c>
      <c r="D2" s="44" t="s">
        <v>38</v>
      </c>
      <c r="E2" s="44" t="s">
        <v>39</v>
      </c>
      <c r="F2" s="44" t="s">
        <v>40</v>
      </c>
      <c r="G2" s="44" t="s">
        <v>41</v>
      </c>
      <c r="H2" s="44" t="s">
        <v>42</v>
      </c>
      <c r="I2" s="44" t="s">
        <v>43</v>
      </c>
      <c r="J2" s="44" t="s">
        <v>44</v>
      </c>
      <c r="K2" s="44" t="s">
        <v>45</v>
      </c>
      <c r="L2" s="44" t="s">
        <v>16</v>
      </c>
      <c r="M2" s="44" t="s">
        <v>46</v>
      </c>
      <c r="N2" s="44" t="s">
        <v>47</v>
      </c>
      <c r="O2" s="44" t="s">
        <v>48</v>
      </c>
      <c r="P2" s="44" t="s">
        <v>49</v>
      </c>
      <c r="Q2" s="44" t="s">
        <v>50</v>
      </c>
      <c r="R2" s="52" t="s">
        <v>51</v>
      </c>
      <c r="S2" s="44" t="s">
        <v>52</v>
      </c>
      <c r="T2" s="44" t="s">
        <v>53</v>
      </c>
      <c r="U2" s="44" t="s">
        <v>54</v>
      </c>
      <c r="V2" s="44" t="s">
        <v>247</v>
      </c>
      <c r="W2" s="44" t="s">
        <v>248</v>
      </c>
    </row>
    <row r="3" spans="1:23" x14ac:dyDescent="0.25">
      <c r="A3" s="32">
        <v>28856</v>
      </c>
      <c r="B3" s="14" t="s">
        <v>84</v>
      </c>
      <c r="C3" s="11" t="s">
        <v>84</v>
      </c>
      <c r="D3" s="11" t="s">
        <v>84</v>
      </c>
      <c r="E3" s="11" t="s">
        <v>84</v>
      </c>
      <c r="F3" s="11">
        <v>274054</v>
      </c>
      <c r="G3" s="11" t="s">
        <v>84</v>
      </c>
      <c r="H3" s="11" t="s">
        <v>84</v>
      </c>
      <c r="I3" s="11" t="s">
        <v>84</v>
      </c>
      <c r="J3" s="11" t="s">
        <v>84</v>
      </c>
      <c r="K3" s="11" t="s">
        <v>84</v>
      </c>
      <c r="L3" s="11" t="s">
        <v>84</v>
      </c>
      <c r="M3" s="11" t="s">
        <v>84</v>
      </c>
      <c r="N3" s="11" t="s">
        <v>84</v>
      </c>
      <c r="O3" s="11" t="s">
        <v>84</v>
      </c>
      <c r="P3" s="11" t="s">
        <v>84</v>
      </c>
      <c r="Q3" s="11" t="s">
        <v>84</v>
      </c>
      <c r="R3" s="11" t="s">
        <v>84</v>
      </c>
      <c r="S3" s="11" t="s">
        <v>84</v>
      </c>
      <c r="T3" s="11" t="s">
        <v>84</v>
      </c>
      <c r="U3" s="11" t="s">
        <v>84</v>
      </c>
      <c r="V3" s="11" t="s">
        <v>84</v>
      </c>
      <c r="W3" s="40">
        <v>231382.3</v>
      </c>
    </row>
    <row r="4" spans="1:23" x14ac:dyDescent="0.25">
      <c r="A4" s="32">
        <v>28946</v>
      </c>
      <c r="B4" s="14" t="s">
        <v>84</v>
      </c>
      <c r="C4" s="11" t="s">
        <v>84</v>
      </c>
      <c r="D4" s="11" t="s">
        <v>84</v>
      </c>
      <c r="E4" s="11" t="s">
        <v>84</v>
      </c>
      <c r="F4" s="11">
        <v>275524</v>
      </c>
      <c r="G4" s="11" t="s">
        <v>84</v>
      </c>
      <c r="H4" s="11" t="s">
        <v>84</v>
      </c>
      <c r="I4" s="11" t="s">
        <v>84</v>
      </c>
      <c r="J4" s="11" t="s">
        <v>84</v>
      </c>
      <c r="K4" s="11" t="s">
        <v>84</v>
      </c>
      <c r="L4" s="11" t="s">
        <v>84</v>
      </c>
      <c r="M4" s="11" t="s">
        <v>84</v>
      </c>
      <c r="N4" s="11" t="s">
        <v>84</v>
      </c>
      <c r="O4" s="11" t="s">
        <v>84</v>
      </c>
      <c r="P4" s="11" t="s">
        <v>84</v>
      </c>
      <c r="Q4" s="11" t="s">
        <v>84</v>
      </c>
      <c r="R4" s="11" t="s">
        <v>84</v>
      </c>
      <c r="S4" s="11" t="s">
        <v>84</v>
      </c>
      <c r="T4" s="11" t="s">
        <v>84</v>
      </c>
      <c r="U4" s="11" t="s">
        <v>84</v>
      </c>
      <c r="V4" s="11" t="s">
        <v>84</v>
      </c>
      <c r="W4" s="40">
        <v>241642.3</v>
      </c>
    </row>
    <row r="5" spans="1:23" x14ac:dyDescent="0.25">
      <c r="A5" s="32">
        <v>29037</v>
      </c>
      <c r="B5" s="14" t="s">
        <v>84</v>
      </c>
      <c r="C5" s="11" t="s">
        <v>84</v>
      </c>
      <c r="D5" s="11" t="s">
        <v>84</v>
      </c>
      <c r="E5" s="11" t="s">
        <v>84</v>
      </c>
      <c r="F5" s="11">
        <v>279153</v>
      </c>
      <c r="G5" s="11" t="s">
        <v>84</v>
      </c>
      <c r="H5" s="11" t="s">
        <v>84</v>
      </c>
      <c r="I5" s="11" t="s">
        <v>84</v>
      </c>
      <c r="J5" s="11" t="s">
        <v>84</v>
      </c>
      <c r="K5" s="11" t="s">
        <v>84</v>
      </c>
      <c r="L5" s="11" t="s">
        <v>84</v>
      </c>
      <c r="M5" s="11" t="s">
        <v>84</v>
      </c>
      <c r="N5" s="11" t="s">
        <v>84</v>
      </c>
      <c r="O5" s="11" t="s">
        <v>84</v>
      </c>
      <c r="P5" s="11" t="s">
        <v>84</v>
      </c>
      <c r="Q5" s="11" t="s">
        <v>84</v>
      </c>
      <c r="R5" s="11" t="s">
        <v>84</v>
      </c>
      <c r="S5" s="11" t="s">
        <v>84</v>
      </c>
      <c r="T5" s="11" t="s">
        <v>84</v>
      </c>
      <c r="U5" s="11" t="s">
        <v>84</v>
      </c>
      <c r="V5" s="11" t="s">
        <v>84</v>
      </c>
      <c r="W5" s="40">
        <v>236331.3</v>
      </c>
    </row>
    <row r="6" spans="1:23" x14ac:dyDescent="0.25">
      <c r="A6" s="32">
        <v>29129</v>
      </c>
      <c r="B6" s="14" t="s">
        <v>84</v>
      </c>
      <c r="C6" s="11" t="s">
        <v>84</v>
      </c>
      <c r="D6" s="11" t="s">
        <v>84</v>
      </c>
      <c r="E6" s="11" t="s">
        <v>84</v>
      </c>
      <c r="F6" s="11">
        <v>279886</v>
      </c>
      <c r="G6" s="11" t="s">
        <v>84</v>
      </c>
      <c r="H6" s="11" t="s">
        <v>84</v>
      </c>
      <c r="I6" s="11" t="s">
        <v>84</v>
      </c>
      <c r="J6" s="11" t="s">
        <v>84</v>
      </c>
      <c r="K6" s="11" t="s">
        <v>84</v>
      </c>
      <c r="L6" s="11" t="s">
        <v>84</v>
      </c>
      <c r="M6" s="11" t="s">
        <v>84</v>
      </c>
      <c r="N6" s="11" t="s">
        <v>84</v>
      </c>
      <c r="O6" s="11" t="s">
        <v>84</v>
      </c>
      <c r="P6" s="11" t="s">
        <v>84</v>
      </c>
      <c r="Q6" s="11" t="s">
        <v>84</v>
      </c>
      <c r="R6" s="11" t="s">
        <v>84</v>
      </c>
      <c r="S6" s="11" t="s">
        <v>84</v>
      </c>
      <c r="T6" s="11" t="s">
        <v>84</v>
      </c>
      <c r="U6" s="11" t="s">
        <v>84</v>
      </c>
      <c r="V6" s="11" t="s">
        <v>84</v>
      </c>
      <c r="W6" s="40">
        <v>238812.3</v>
      </c>
    </row>
    <row r="7" spans="1:23" x14ac:dyDescent="0.25">
      <c r="A7" s="32">
        <v>29221</v>
      </c>
      <c r="B7" s="14" t="s">
        <v>84</v>
      </c>
      <c r="C7" s="11" t="s">
        <v>84</v>
      </c>
      <c r="D7" s="11" t="s">
        <v>84</v>
      </c>
      <c r="E7" s="11" t="s">
        <v>84</v>
      </c>
      <c r="F7" s="11">
        <v>280975.09999999998</v>
      </c>
      <c r="G7" s="11" t="s">
        <v>84</v>
      </c>
      <c r="H7" s="11" t="s">
        <v>84</v>
      </c>
      <c r="I7" s="11" t="s">
        <v>84</v>
      </c>
      <c r="J7" s="11" t="s">
        <v>84</v>
      </c>
      <c r="K7" s="11" t="s">
        <v>84</v>
      </c>
      <c r="L7" s="11" t="s">
        <v>84</v>
      </c>
      <c r="M7" s="11" t="s">
        <v>84</v>
      </c>
      <c r="N7" s="11" t="s">
        <v>84</v>
      </c>
      <c r="O7" s="11" t="s">
        <v>84</v>
      </c>
      <c r="P7" s="11" t="s">
        <v>84</v>
      </c>
      <c r="Q7" s="11" t="s">
        <v>84</v>
      </c>
      <c r="R7" s="11" t="s">
        <v>84</v>
      </c>
      <c r="S7" s="11" t="s">
        <v>84</v>
      </c>
      <c r="T7" s="11" t="s">
        <v>84</v>
      </c>
      <c r="U7" s="11" t="s">
        <v>84</v>
      </c>
      <c r="V7" s="11" t="s">
        <v>84</v>
      </c>
      <c r="W7" s="40">
        <v>236478.3</v>
      </c>
    </row>
    <row r="8" spans="1:23" x14ac:dyDescent="0.25">
      <c r="A8" s="32">
        <v>29312</v>
      </c>
      <c r="B8" s="14" t="s">
        <v>84</v>
      </c>
      <c r="C8" s="11" t="s">
        <v>84</v>
      </c>
      <c r="D8" s="11" t="s">
        <v>84</v>
      </c>
      <c r="E8" s="11" t="s">
        <v>84</v>
      </c>
      <c r="F8" s="11">
        <v>279365.5</v>
      </c>
      <c r="G8" s="11" t="s">
        <v>84</v>
      </c>
      <c r="H8" s="11" t="s">
        <v>84</v>
      </c>
      <c r="I8" s="11" t="s">
        <v>84</v>
      </c>
      <c r="J8" s="11" t="s">
        <v>84</v>
      </c>
      <c r="K8" s="11" t="s">
        <v>84</v>
      </c>
      <c r="L8" s="11" t="s">
        <v>84</v>
      </c>
      <c r="M8" s="11" t="s">
        <v>84</v>
      </c>
      <c r="N8" s="11" t="s">
        <v>84</v>
      </c>
      <c r="O8" s="11" t="s">
        <v>84</v>
      </c>
      <c r="P8" s="11" t="s">
        <v>84</v>
      </c>
      <c r="Q8" s="11" t="s">
        <v>84</v>
      </c>
      <c r="R8" s="11" t="s">
        <v>84</v>
      </c>
      <c r="S8" s="11" t="s">
        <v>84</v>
      </c>
      <c r="T8" s="11" t="s">
        <v>84</v>
      </c>
      <c r="U8" s="11" t="s">
        <v>84</v>
      </c>
      <c r="V8" s="11" t="s">
        <v>84</v>
      </c>
      <c r="W8" s="40">
        <v>231814.5</v>
      </c>
    </row>
    <row r="9" spans="1:23" x14ac:dyDescent="0.25">
      <c r="A9" s="32">
        <v>29403</v>
      </c>
      <c r="B9" s="14" t="s">
        <v>84</v>
      </c>
      <c r="C9" s="11" t="s">
        <v>84</v>
      </c>
      <c r="D9" s="11" t="s">
        <v>84</v>
      </c>
      <c r="E9" s="11" t="s">
        <v>84</v>
      </c>
      <c r="F9" s="11">
        <v>279359.7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11" t="s">
        <v>84</v>
      </c>
      <c r="S9" s="11" t="s">
        <v>84</v>
      </c>
      <c r="T9" s="11" t="s">
        <v>84</v>
      </c>
      <c r="U9" s="11" t="s">
        <v>84</v>
      </c>
      <c r="V9" s="11" t="s">
        <v>84</v>
      </c>
      <c r="W9" s="40">
        <v>231545.5</v>
      </c>
    </row>
    <row r="10" spans="1:23" x14ac:dyDescent="0.25">
      <c r="A10" s="32">
        <v>29495</v>
      </c>
      <c r="B10" s="14" t="s">
        <v>84</v>
      </c>
      <c r="C10" s="11" t="s">
        <v>84</v>
      </c>
      <c r="D10" s="11" t="s">
        <v>84</v>
      </c>
      <c r="E10" s="11" t="s">
        <v>84</v>
      </c>
      <c r="F10" s="11">
        <v>279187.8</v>
      </c>
      <c r="G10" s="11" t="s">
        <v>84</v>
      </c>
      <c r="H10" s="11" t="s">
        <v>84</v>
      </c>
      <c r="I10" s="11" t="s">
        <v>84</v>
      </c>
      <c r="J10" s="11" t="s">
        <v>84</v>
      </c>
      <c r="K10" s="11" t="s">
        <v>84</v>
      </c>
      <c r="L10" s="11" t="s">
        <v>84</v>
      </c>
      <c r="M10" s="11" t="s">
        <v>84</v>
      </c>
      <c r="N10" s="11" t="s">
        <v>84</v>
      </c>
      <c r="O10" s="11" t="s">
        <v>84</v>
      </c>
      <c r="P10" s="11" t="s">
        <v>84</v>
      </c>
      <c r="Q10" s="11" t="s">
        <v>84</v>
      </c>
      <c r="R10" s="11" t="s">
        <v>84</v>
      </c>
      <c r="S10" s="11" t="s">
        <v>84</v>
      </c>
      <c r="T10" s="11" t="s">
        <v>84</v>
      </c>
      <c r="U10" s="11" t="s">
        <v>84</v>
      </c>
      <c r="V10" s="11" t="s">
        <v>84</v>
      </c>
      <c r="W10" s="40">
        <v>229103.4</v>
      </c>
    </row>
    <row r="11" spans="1:23" x14ac:dyDescent="0.25">
      <c r="A11" s="32">
        <v>29587</v>
      </c>
      <c r="B11" s="14" t="s">
        <v>84</v>
      </c>
      <c r="C11" s="11" t="s">
        <v>84</v>
      </c>
      <c r="D11" s="11" t="s">
        <v>84</v>
      </c>
      <c r="E11" s="11" t="s">
        <v>84</v>
      </c>
      <c r="F11" s="11">
        <v>280151</v>
      </c>
      <c r="G11" s="11" t="s">
        <v>84</v>
      </c>
      <c r="H11" s="11" t="s">
        <v>84</v>
      </c>
      <c r="I11" s="11" t="s">
        <v>84</v>
      </c>
      <c r="J11" s="11" t="s">
        <v>84</v>
      </c>
      <c r="K11" s="11" t="s">
        <v>84</v>
      </c>
      <c r="L11" s="11" t="s">
        <v>84</v>
      </c>
      <c r="M11" s="11" t="s">
        <v>84</v>
      </c>
      <c r="N11" s="11" t="s">
        <v>84</v>
      </c>
      <c r="O11" s="11" t="s">
        <v>84</v>
      </c>
      <c r="P11" s="11" t="s">
        <v>84</v>
      </c>
      <c r="Q11" s="11" t="s">
        <v>84</v>
      </c>
      <c r="R11" s="11" t="s">
        <v>84</v>
      </c>
      <c r="S11" s="11" t="s">
        <v>84</v>
      </c>
      <c r="T11" s="11" t="s">
        <v>84</v>
      </c>
      <c r="U11" s="11" t="s">
        <v>84</v>
      </c>
      <c r="V11" s="11" t="s">
        <v>84</v>
      </c>
      <c r="W11" s="40">
        <v>228724.1</v>
      </c>
    </row>
    <row r="12" spans="1:23" x14ac:dyDescent="0.25">
      <c r="A12" s="32">
        <v>29677</v>
      </c>
      <c r="B12" s="14" t="s">
        <v>84</v>
      </c>
      <c r="C12" s="11" t="s">
        <v>84</v>
      </c>
      <c r="D12" s="11" t="s">
        <v>84</v>
      </c>
      <c r="E12" s="11" t="s">
        <v>84</v>
      </c>
      <c r="F12" s="11">
        <v>281546</v>
      </c>
      <c r="G12" s="11" t="s">
        <v>84</v>
      </c>
      <c r="H12" s="11" t="s">
        <v>84</v>
      </c>
      <c r="I12" s="11" t="s">
        <v>84</v>
      </c>
      <c r="J12" s="11" t="s">
        <v>84</v>
      </c>
      <c r="K12" s="11" t="s">
        <v>84</v>
      </c>
      <c r="L12" s="11" t="s">
        <v>84</v>
      </c>
      <c r="M12" s="11" t="s">
        <v>84</v>
      </c>
      <c r="N12" s="11" t="s">
        <v>84</v>
      </c>
      <c r="O12" s="11" t="s">
        <v>84</v>
      </c>
      <c r="P12" s="11" t="s">
        <v>84</v>
      </c>
      <c r="Q12" s="11" t="s">
        <v>84</v>
      </c>
      <c r="R12" s="11" t="s">
        <v>84</v>
      </c>
      <c r="S12" s="11" t="s">
        <v>84</v>
      </c>
      <c r="T12" s="11" t="s">
        <v>84</v>
      </c>
      <c r="U12" s="11" t="s">
        <v>84</v>
      </c>
      <c r="V12" s="11" t="s">
        <v>84</v>
      </c>
      <c r="W12" s="40">
        <v>229267.6</v>
      </c>
    </row>
    <row r="13" spans="1:23" x14ac:dyDescent="0.25">
      <c r="A13" s="32">
        <v>29768</v>
      </c>
      <c r="B13" s="14" t="s">
        <v>84</v>
      </c>
      <c r="C13" s="11" t="s">
        <v>84</v>
      </c>
      <c r="D13" s="11" t="s">
        <v>84</v>
      </c>
      <c r="E13" s="11" t="s">
        <v>84</v>
      </c>
      <c r="F13" s="11">
        <v>283783.5</v>
      </c>
      <c r="G13" s="11" t="s">
        <v>84</v>
      </c>
      <c r="H13" s="11" t="s">
        <v>84</v>
      </c>
      <c r="I13" s="11" t="s">
        <v>84</v>
      </c>
      <c r="J13" s="11" t="s">
        <v>84</v>
      </c>
      <c r="K13" s="11" t="s">
        <v>84</v>
      </c>
      <c r="L13" s="11" t="s">
        <v>84</v>
      </c>
      <c r="M13" s="11" t="s">
        <v>84</v>
      </c>
      <c r="N13" s="11" t="s">
        <v>84</v>
      </c>
      <c r="O13" s="11" t="s">
        <v>84</v>
      </c>
      <c r="P13" s="11" t="s">
        <v>84</v>
      </c>
      <c r="Q13" s="11" t="s">
        <v>84</v>
      </c>
      <c r="R13" s="11" t="s">
        <v>84</v>
      </c>
      <c r="S13" s="11" t="s">
        <v>84</v>
      </c>
      <c r="T13" s="11" t="s">
        <v>84</v>
      </c>
      <c r="U13" s="11" t="s">
        <v>84</v>
      </c>
      <c r="V13" s="11" t="s">
        <v>84</v>
      </c>
      <c r="W13" s="40">
        <v>231759.4</v>
      </c>
    </row>
    <row r="14" spans="1:23" x14ac:dyDescent="0.25">
      <c r="A14" s="32">
        <v>29860</v>
      </c>
      <c r="B14" s="14" t="s">
        <v>84</v>
      </c>
      <c r="C14" s="11" t="s">
        <v>84</v>
      </c>
      <c r="D14" s="11" t="s">
        <v>84</v>
      </c>
      <c r="E14" s="11" t="s">
        <v>84</v>
      </c>
      <c r="F14" s="11">
        <v>285327.3</v>
      </c>
      <c r="G14" s="11" t="s">
        <v>84</v>
      </c>
      <c r="H14" s="11" t="s">
        <v>84</v>
      </c>
      <c r="I14" s="11" t="s">
        <v>84</v>
      </c>
      <c r="J14" s="11" t="s">
        <v>84</v>
      </c>
      <c r="K14" s="11" t="s">
        <v>84</v>
      </c>
      <c r="L14" s="11" t="s">
        <v>84</v>
      </c>
      <c r="M14" s="11" t="s">
        <v>84</v>
      </c>
      <c r="N14" s="11" t="s">
        <v>84</v>
      </c>
      <c r="O14" s="11" t="s">
        <v>84</v>
      </c>
      <c r="P14" s="11" t="s">
        <v>84</v>
      </c>
      <c r="Q14" s="11" t="s">
        <v>84</v>
      </c>
      <c r="R14" s="11" t="s">
        <v>84</v>
      </c>
      <c r="S14" s="11" t="s">
        <v>84</v>
      </c>
      <c r="T14" s="11" t="s">
        <v>84</v>
      </c>
      <c r="U14" s="11" t="s">
        <v>84</v>
      </c>
      <c r="V14" s="11" t="s">
        <v>84</v>
      </c>
      <c r="W14" s="40">
        <v>232028.5</v>
      </c>
    </row>
    <row r="15" spans="1:23" x14ac:dyDescent="0.25">
      <c r="A15" s="32">
        <v>29952</v>
      </c>
      <c r="B15" s="14" t="s">
        <v>84</v>
      </c>
      <c r="C15" s="11" t="s">
        <v>84</v>
      </c>
      <c r="D15" s="11" t="s">
        <v>84</v>
      </c>
      <c r="E15" s="11" t="s">
        <v>84</v>
      </c>
      <c r="F15" s="11">
        <v>287592.8</v>
      </c>
      <c r="G15" s="11" t="s">
        <v>84</v>
      </c>
      <c r="H15" s="11" t="s">
        <v>84</v>
      </c>
      <c r="I15" s="11" t="s">
        <v>84</v>
      </c>
      <c r="J15" s="11" t="s">
        <v>84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 t="s">
        <v>84</v>
      </c>
      <c r="Q15" s="11" t="s">
        <v>84</v>
      </c>
      <c r="R15" s="11" t="s">
        <v>84</v>
      </c>
      <c r="S15" s="11" t="s">
        <v>84</v>
      </c>
      <c r="T15" s="11" t="s">
        <v>84</v>
      </c>
      <c r="U15" s="11" t="s">
        <v>84</v>
      </c>
      <c r="V15" s="11" t="s">
        <v>84</v>
      </c>
      <c r="W15" s="40">
        <v>232411</v>
      </c>
    </row>
    <row r="16" spans="1:23" x14ac:dyDescent="0.25">
      <c r="A16" s="32">
        <v>30042</v>
      </c>
      <c r="B16" s="14" t="s">
        <v>84</v>
      </c>
      <c r="C16" s="11" t="s">
        <v>84</v>
      </c>
      <c r="D16" s="11" t="s">
        <v>84</v>
      </c>
      <c r="E16" s="11" t="s">
        <v>84</v>
      </c>
      <c r="F16" s="11">
        <v>289610</v>
      </c>
      <c r="G16" s="11" t="s">
        <v>84</v>
      </c>
      <c r="H16" s="11" t="s">
        <v>84</v>
      </c>
      <c r="I16" s="11" t="s">
        <v>84</v>
      </c>
      <c r="J16" s="11" t="s">
        <v>84</v>
      </c>
      <c r="K16" s="11" t="s">
        <v>84</v>
      </c>
      <c r="L16" s="11" t="s">
        <v>84</v>
      </c>
      <c r="M16" s="11" t="s">
        <v>84</v>
      </c>
      <c r="N16" s="11" t="s">
        <v>84</v>
      </c>
      <c r="O16" s="11" t="s">
        <v>84</v>
      </c>
      <c r="P16" s="11" t="s">
        <v>84</v>
      </c>
      <c r="Q16" s="11" t="s">
        <v>84</v>
      </c>
      <c r="R16" s="11" t="s">
        <v>84</v>
      </c>
      <c r="S16" s="11" t="s">
        <v>84</v>
      </c>
      <c r="T16" s="11" t="s">
        <v>84</v>
      </c>
      <c r="U16" s="11" t="s">
        <v>84</v>
      </c>
      <c r="V16" s="11" t="s">
        <v>84</v>
      </c>
      <c r="W16" s="40">
        <v>235013</v>
      </c>
    </row>
    <row r="17" spans="1:23" x14ac:dyDescent="0.25">
      <c r="A17" s="32">
        <v>30133</v>
      </c>
      <c r="B17" s="14" t="s">
        <v>84</v>
      </c>
      <c r="C17" s="11" t="s">
        <v>84</v>
      </c>
      <c r="D17" s="11" t="s">
        <v>84</v>
      </c>
      <c r="E17" s="11" t="s">
        <v>84</v>
      </c>
      <c r="F17" s="11">
        <v>289750.09999999998</v>
      </c>
      <c r="G17" s="11" t="s">
        <v>84</v>
      </c>
      <c r="H17" s="11" t="s">
        <v>84</v>
      </c>
      <c r="I17" s="11" t="s">
        <v>84</v>
      </c>
      <c r="J17" s="11" t="s">
        <v>84</v>
      </c>
      <c r="K17" s="11" t="s">
        <v>84</v>
      </c>
      <c r="L17" s="11" t="s">
        <v>84</v>
      </c>
      <c r="M17" s="11" t="s">
        <v>84</v>
      </c>
      <c r="N17" s="11" t="s">
        <v>84</v>
      </c>
      <c r="O17" s="11" t="s">
        <v>84</v>
      </c>
      <c r="P17" s="11" t="s">
        <v>84</v>
      </c>
      <c r="Q17" s="11" t="s">
        <v>84</v>
      </c>
      <c r="R17" s="11" t="s">
        <v>84</v>
      </c>
      <c r="S17" s="11" t="s">
        <v>84</v>
      </c>
      <c r="T17" s="11" t="s">
        <v>84</v>
      </c>
      <c r="U17" s="11" t="s">
        <v>84</v>
      </c>
      <c r="V17" s="11" t="s">
        <v>84</v>
      </c>
      <c r="W17" s="40">
        <v>235614.9</v>
      </c>
    </row>
    <row r="18" spans="1:23" x14ac:dyDescent="0.25">
      <c r="A18" s="32">
        <v>30225</v>
      </c>
      <c r="B18" s="14" t="s">
        <v>84</v>
      </c>
      <c r="C18" s="11" t="s">
        <v>84</v>
      </c>
      <c r="D18" s="11" t="s">
        <v>84</v>
      </c>
      <c r="E18" s="11" t="s">
        <v>84</v>
      </c>
      <c r="F18" s="11">
        <v>291481.3</v>
      </c>
      <c r="G18" s="11" t="s">
        <v>84</v>
      </c>
      <c r="H18" s="11" t="s">
        <v>84</v>
      </c>
      <c r="I18" s="11" t="s">
        <v>84</v>
      </c>
      <c r="J18" s="11" t="s">
        <v>84</v>
      </c>
      <c r="K18" s="11" t="s">
        <v>84</v>
      </c>
      <c r="L18" s="11" t="s">
        <v>84</v>
      </c>
      <c r="M18" s="11" t="s">
        <v>84</v>
      </c>
      <c r="N18" s="11" t="s">
        <v>84</v>
      </c>
      <c r="O18" s="11" t="s">
        <v>84</v>
      </c>
      <c r="P18" s="11" t="s">
        <v>84</v>
      </c>
      <c r="Q18" s="11" t="s">
        <v>84</v>
      </c>
      <c r="R18" s="11" t="s">
        <v>84</v>
      </c>
      <c r="S18" s="11" t="s">
        <v>84</v>
      </c>
      <c r="T18" s="11" t="s">
        <v>84</v>
      </c>
      <c r="U18" s="11" t="s">
        <v>84</v>
      </c>
      <c r="V18" s="11" t="s">
        <v>84</v>
      </c>
      <c r="W18" s="40">
        <v>237273.60000000001</v>
      </c>
    </row>
    <row r="19" spans="1:23" x14ac:dyDescent="0.25">
      <c r="A19" s="32">
        <v>30317</v>
      </c>
      <c r="B19" s="14" t="s">
        <v>84</v>
      </c>
      <c r="C19" s="11" t="s">
        <v>84</v>
      </c>
      <c r="D19" s="11" t="s">
        <v>84</v>
      </c>
      <c r="E19" s="11" t="s">
        <v>84</v>
      </c>
      <c r="F19" s="11">
        <v>292660</v>
      </c>
      <c r="G19" s="11" t="s">
        <v>84</v>
      </c>
      <c r="H19" s="11" t="s">
        <v>84</v>
      </c>
      <c r="I19" s="11" t="s">
        <v>84</v>
      </c>
      <c r="J19" s="11" t="s">
        <v>84</v>
      </c>
      <c r="K19" s="11" t="s">
        <v>84</v>
      </c>
      <c r="L19" s="11" t="s">
        <v>84</v>
      </c>
      <c r="M19" s="11" t="s">
        <v>84</v>
      </c>
      <c r="N19" s="11" t="s">
        <v>84</v>
      </c>
      <c r="O19" s="11" t="s">
        <v>84</v>
      </c>
      <c r="P19" s="11" t="s">
        <v>84</v>
      </c>
      <c r="Q19" s="11" t="s">
        <v>84</v>
      </c>
      <c r="R19" s="11" t="s">
        <v>84</v>
      </c>
      <c r="S19" s="11" t="s">
        <v>84</v>
      </c>
      <c r="T19" s="11" t="s">
        <v>84</v>
      </c>
      <c r="U19" s="11" t="s">
        <v>84</v>
      </c>
      <c r="V19" s="11" t="s">
        <v>84</v>
      </c>
      <c r="W19" s="40">
        <v>241578.6</v>
      </c>
    </row>
    <row r="20" spans="1:23" x14ac:dyDescent="0.25">
      <c r="A20" s="32">
        <v>30407</v>
      </c>
      <c r="B20" s="14" t="s">
        <v>84</v>
      </c>
      <c r="C20" s="11" t="s">
        <v>84</v>
      </c>
      <c r="D20" s="11" t="s">
        <v>84</v>
      </c>
      <c r="E20" s="11" t="s">
        <v>84</v>
      </c>
      <c r="F20" s="11">
        <v>292711.2</v>
      </c>
      <c r="G20" s="11" t="s">
        <v>84</v>
      </c>
      <c r="H20" s="11" t="s">
        <v>84</v>
      </c>
      <c r="I20" s="11" t="s">
        <v>84</v>
      </c>
      <c r="J20" s="11" t="s">
        <v>84</v>
      </c>
      <c r="K20" s="11" t="s">
        <v>84</v>
      </c>
      <c r="L20" s="11" t="s">
        <v>84</v>
      </c>
      <c r="M20" s="11" t="s">
        <v>84</v>
      </c>
      <c r="N20" s="11" t="s">
        <v>84</v>
      </c>
      <c r="O20" s="11" t="s">
        <v>84</v>
      </c>
      <c r="P20" s="11" t="s">
        <v>84</v>
      </c>
      <c r="Q20" s="11" t="s">
        <v>84</v>
      </c>
      <c r="R20" s="11" t="s">
        <v>84</v>
      </c>
      <c r="S20" s="11" t="s">
        <v>84</v>
      </c>
      <c r="T20" s="11" t="s">
        <v>84</v>
      </c>
      <c r="U20" s="11" t="s">
        <v>84</v>
      </c>
      <c r="V20" s="11" t="s">
        <v>84</v>
      </c>
      <c r="W20" s="40">
        <v>243643.6</v>
      </c>
    </row>
    <row r="21" spans="1:23" x14ac:dyDescent="0.25">
      <c r="A21" s="32">
        <v>30498</v>
      </c>
      <c r="B21" s="14" t="s">
        <v>84</v>
      </c>
      <c r="C21" s="11" t="s">
        <v>84</v>
      </c>
      <c r="D21" s="11" t="s">
        <v>84</v>
      </c>
      <c r="E21" s="11" t="s">
        <v>84</v>
      </c>
      <c r="F21" s="11">
        <v>293140.09999999998</v>
      </c>
      <c r="G21" s="11" t="s">
        <v>84</v>
      </c>
      <c r="H21" s="11" t="s">
        <v>84</v>
      </c>
      <c r="I21" s="11" t="s">
        <v>84</v>
      </c>
      <c r="J21" s="11" t="s">
        <v>84</v>
      </c>
      <c r="K21" s="11" t="s">
        <v>84</v>
      </c>
      <c r="L21" s="11" t="s">
        <v>84</v>
      </c>
      <c r="M21" s="11" t="s">
        <v>84</v>
      </c>
      <c r="N21" s="11" t="s">
        <v>84</v>
      </c>
      <c r="O21" s="11" t="s">
        <v>84</v>
      </c>
      <c r="P21" s="11" t="s">
        <v>84</v>
      </c>
      <c r="Q21" s="11" t="s">
        <v>84</v>
      </c>
      <c r="R21" s="11" t="s">
        <v>84</v>
      </c>
      <c r="S21" s="11" t="s">
        <v>84</v>
      </c>
      <c r="T21" s="11" t="s">
        <v>84</v>
      </c>
      <c r="U21" s="11" t="s">
        <v>84</v>
      </c>
      <c r="V21" s="11" t="s">
        <v>84</v>
      </c>
      <c r="W21" s="40">
        <v>246329.9</v>
      </c>
    </row>
    <row r="22" spans="1:23" x14ac:dyDescent="0.25">
      <c r="A22" s="32">
        <v>30590</v>
      </c>
      <c r="B22" s="14" t="s">
        <v>84</v>
      </c>
      <c r="C22" s="11" t="s">
        <v>84</v>
      </c>
      <c r="D22" s="11" t="s">
        <v>84</v>
      </c>
      <c r="E22" s="11" t="s">
        <v>84</v>
      </c>
      <c r="F22" s="11">
        <v>294512.90000000002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11" t="s">
        <v>84</v>
      </c>
      <c r="S22" s="11" t="s">
        <v>84</v>
      </c>
      <c r="T22" s="11" t="s">
        <v>84</v>
      </c>
      <c r="U22" s="11" t="s">
        <v>84</v>
      </c>
      <c r="V22" s="11" t="s">
        <v>84</v>
      </c>
      <c r="W22" s="40">
        <v>248459.7</v>
      </c>
    </row>
    <row r="23" spans="1:23" x14ac:dyDescent="0.25">
      <c r="A23" s="32">
        <v>30682</v>
      </c>
      <c r="B23" s="14" t="s">
        <v>84</v>
      </c>
      <c r="C23" s="11" t="s">
        <v>84</v>
      </c>
      <c r="D23" s="11" t="s">
        <v>84</v>
      </c>
      <c r="E23" s="11" t="s">
        <v>84</v>
      </c>
      <c r="F23" s="11">
        <v>296490.5</v>
      </c>
      <c r="G23" s="11" t="s">
        <v>84</v>
      </c>
      <c r="H23" s="11" t="s">
        <v>84</v>
      </c>
      <c r="I23" s="11" t="s">
        <v>84</v>
      </c>
      <c r="J23" s="11" t="s">
        <v>84</v>
      </c>
      <c r="K23" s="11" t="s">
        <v>84</v>
      </c>
      <c r="L23" s="11" t="s">
        <v>84</v>
      </c>
      <c r="M23" s="11" t="s">
        <v>84</v>
      </c>
      <c r="N23" s="11" t="s">
        <v>84</v>
      </c>
      <c r="O23" s="11" t="s">
        <v>84</v>
      </c>
      <c r="P23" s="11" t="s">
        <v>84</v>
      </c>
      <c r="Q23" s="11" t="s">
        <v>84</v>
      </c>
      <c r="R23" s="11" t="s">
        <v>84</v>
      </c>
      <c r="S23" s="11" t="s">
        <v>84</v>
      </c>
      <c r="T23" s="11" t="s">
        <v>84</v>
      </c>
      <c r="U23" s="11" t="s">
        <v>84</v>
      </c>
      <c r="V23" s="11" t="s">
        <v>84</v>
      </c>
      <c r="W23" s="40">
        <v>250168.1</v>
      </c>
    </row>
    <row r="24" spans="1:23" x14ac:dyDescent="0.25">
      <c r="A24" s="32">
        <v>30773</v>
      </c>
      <c r="B24" s="14" t="s">
        <v>84</v>
      </c>
      <c r="C24" s="11" t="s">
        <v>84</v>
      </c>
      <c r="D24" s="11" t="s">
        <v>84</v>
      </c>
      <c r="E24" s="11" t="s">
        <v>84</v>
      </c>
      <c r="F24" s="11">
        <v>297374.5</v>
      </c>
      <c r="G24" s="11" t="s">
        <v>84</v>
      </c>
      <c r="H24" s="11" t="s">
        <v>84</v>
      </c>
      <c r="I24" s="11" t="s">
        <v>84</v>
      </c>
      <c r="J24" s="11" t="s">
        <v>84</v>
      </c>
      <c r="K24" s="11" t="s">
        <v>84</v>
      </c>
      <c r="L24" s="11" t="s">
        <v>84</v>
      </c>
      <c r="M24" s="11" t="s">
        <v>84</v>
      </c>
      <c r="N24" s="11" t="s">
        <v>84</v>
      </c>
      <c r="O24" s="11" t="s">
        <v>84</v>
      </c>
      <c r="P24" s="11" t="s">
        <v>84</v>
      </c>
      <c r="Q24" s="11" t="s">
        <v>84</v>
      </c>
      <c r="R24" s="11" t="s">
        <v>84</v>
      </c>
      <c r="S24" s="11" t="s">
        <v>84</v>
      </c>
      <c r="T24" s="11" t="s">
        <v>84</v>
      </c>
      <c r="U24" s="11" t="s">
        <v>84</v>
      </c>
      <c r="V24" s="11" t="s">
        <v>84</v>
      </c>
      <c r="W24" s="40">
        <v>247989.6</v>
      </c>
    </row>
    <row r="25" spans="1:23" x14ac:dyDescent="0.25">
      <c r="A25" s="32">
        <v>30864</v>
      </c>
      <c r="B25" s="14" t="s">
        <v>84</v>
      </c>
      <c r="C25" s="11" t="s">
        <v>84</v>
      </c>
      <c r="D25" s="11" t="s">
        <v>84</v>
      </c>
      <c r="E25" s="11" t="s">
        <v>84</v>
      </c>
      <c r="F25" s="11">
        <v>299037.2</v>
      </c>
      <c r="G25" s="11" t="s">
        <v>84</v>
      </c>
      <c r="H25" s="11" t="s">
        <v>84</v>
      </c>
      <c r="I25" s="11" t="s">
        <v>84</v>
      </c>
      <c r="J25" s="11" t="s">
        <v>84</v>
      </c>
      <c r="K25" s="11" t="s">
        <v>84</v>
      </c>
      <c r="L25" s="11" t="s">
        <v>84</v>
      </c>
      <c r="M25" s="11" t="s">
        <v>84</v>
      </c>
      <c r="N25" s="11" t="s">
        <v>84</v>
      </c>
      <c r="O25" s="11" t="s">
        <v>84</v>
      </c>
      <c r="P25" s="11" t="s">
        <v>84</v>
      </c>
      <c r="Q25" s="11" t="s">
        <v>84</v>
      </c>
      <c r="R25" s="11" t="s">
        <v>84</v>
      </c>
      <c r="S25" s="11" t="s">
        <v>84</v>
      </c>
      <c r="T25" s="11" t="s">
        <v>84</v>
      </c>
      <c r="U25" s="11" t="s">
        <v>84</v>
      </c>
      <c r="V25" s="11" t="s">
        <v>84</v>
      </c>
      <c r="W25" s="40">
        <v>249602.9</v>
      </c>
    </row>
    <row r="26" spans="1:23" x14ac:dyDescent="0.25">
      <c r="A26" s="32">
        <v>30956</v>
      </c>
      <c r="B26" s="14" t="s">
        <v>84</v>
      </c>
      <c r="C26" s="11" t="s">
        <v>84</v>
      </c>
      <c r="D26" s="11" t="s">
        <v>84</v>
      </c>
      <c r="E26" s="11" t="s">
        <v>84</v>
      </c>
      <c r="F26" s="11">
        <v>299755.90000000002</v>
      </c>
      <c r="G26" s="11" t="s">
        <v>84</v>
      </c>
      <c r="H26" s="11" t="s">
        <v>84</v>
      </c>
      <c r="I26" s="11" t="s">
        <v>84</v>
      </c>
      <c r="J26" s="11" t="s">
        <v>84</v>
      </c>
      <c r="K26" s="11" t="s">
        <v>84</v>
      </c>
      <c r="L26" s="11" t="s">
        <v>84</v>
      </c>
      <c r="M26" s="11" t="s">
        <v>84</v>
      </c>
      <c r="N26" s="11" t="s">
        <v>84</v>
      </c>
      <c r="O26" s="11" t="s">
        <v>84</v>
      </c>
      <c r="P26" s="11" t="s">
        <v>84</v>
      </c>
      <c r="Q26" s="11" t="s">
        <v>84</v>
      </c>
      <c r="R26" s="11" t="s">
        <v>84</v>
      </c>
      <c r="S26" s="11" t="s">
        <v>84</v>
      </c>
      <c r="T26" s="11" t="s">
        <v>84</v>
      </c>
      <c r="U26" s="11" t="s">
        <v>84</v>
      </c>
      <c r="V26" s="11" t="s">
        <v>84</v>
      </c>
      <c r="W26" s="40">
        <v>254558.5</v>
      </c>
    </row>
    <row r="27" spans="1:23" x14ac:dyDescent="0.25">
      <c r="A27" s="32">
        <v>31048</v>
      </c>
      <c r="B27" s="14" t="s">
        <v>84</v>
      </c>
      <c r="C27" s="11" t="s">
        <v>84</v>
      </c>
      <c r="D27" s="11" t="s">
        <v>84</v>
      </c>
      <c r="E27" s="11" t="s">
        <v>84</v>
      </c>
      <c r="F27" s="11">
        <v>300307.59999999998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 t="s">
        <v>84</v>
      </c>
      <c r="M27" s="11" t="s">
        <v>84</v>
      </c>
      <c r="N27" s="11" t="s">
        <v>84</v>
      </c>
      <c r="O27" s="11" t="s">
        <v>84</v>
      </c>
      <c r="P27" s="11" t="s">
        <v>84</v>
      </c>
      <c r="Q27" s="11" t="s">
        <v>84</v>
      </c>
      <c r="R27" s="11" t="s">
        <v>84</v>
      </c>
      <c r="S27" s="11" t="s">
        <v>84</v>
      </c>
      <c r="T27" s="11" t="s">
        <v>84</v>
      </c>
      <c r="U27" s="11" t="s">
        <v>84</v>
      </c>
      <c r="V27" s="11" t="s">
        <v>84</v>
      </c>
      <c r="W27" s="40">
        <v>256703.4</v>
      </c>
    </row>
    <row r="28" spans="1:23" x14ac:dyDescent="0.25">
      <c r="A28" s="32">
        <v>31138</v>
      </c>
      <c r="B28" s="14" t="s">
        <v>84</v>
      </c>
      <c r="C28" s="11" t="s">
        <v>84</v>
      </c>
      <c r="D28" s="11" t="s">
        <v>84</v>
      </c>
      <c r="E28" s="11" t="s">
        <v>84</v>
      </c>
      <c r="F28" s="11">
        <v>302344.09999999998</v>
      </c>
      <c r="G28" s="11" t="s">
        <v>84</v>
      </c>
      <c r="H28" s="11" t="s">
        <v>84</v>
      </c>
      <c r="I28" s="11" t="s">
        <v>84</v>
      </c>
      <c r="J28" s="11" t="s">
        <v>84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11" t="s">
        <v>84</v>
      </c>
      <c r="S28" s="11" t="s">
        <v>84</v>
      </c>
      <c r="T28" s="11" t="s">
        <v>84</v>
      </c>
      <c r="U28" s="11" t="s">
        <v>84</v>
      </c>
      <c r="V28" s="11" t="s">
        <v>84</v>
      </c>
      <c r="W28" s="40">
        <v>262177.59999999998</v>
      </c>
    </row>
    <row r="29" spans="1:23" x14ac:dyDescent="0.25">
      <c r="A29" s="32">
        <v>31229</v>
      </c>
      <c r="B29" s="14" t="s">
        <v>84</v>
      </c>
      <c r="C29" s="11" t="s">
        <v>84</v>
      </c>
      <c r="D29" s="11" t="s">
        <v>84</v>
      </c>
      <c r="E29" s="11" t="s">
        <v>84</v>
      </c>
      <c r="F29" s="11">
        <v>304282.09999999998</v>
      </c>
      <c r="G29" s="11" t="s">
        <v>84</v>
      </c>
      <c r="H29" s="11" t="s">
        <v>84</v>
      </c>
      <c r="I29" s="11" t="s">
        <v>84</v>
      </c>
      <c r="J29" s="11" t="s">
        <v>84</v>
      </c>
      <c r="K29" s="11" t="s">
        <v>84</v>
      </c>
      <c r="L29" s="11" t="s">
        <v>84</v>
      </c>
      <c r="M29" s="11" t="s">
        <v>84</v>
      </c>
      <c r="N29" s="11" t="s">
        <v>84</v>
      </c>
      <c r="O29" s="11" t="s">
        <v>84</v>
      </c>
      <c r="P29" s="11" t="s">
        <v>84</v>
      </c>
      <c r="Q29" s="11" t="s">
        <v>84</v>
      </c>
      <c r="R29" s="11" t="s">
        <v>84</v>
      </c>
      <c r="S29" s="11" t="s">
        <v>84</v>
      </c>
      <c r="T29" s="11" t="s">
        <v>84</v>
      </c>
      <c r="U29" s="11" t="s">
        <v>84</v>
      </c>
      <c r="V29" s="11" t="s">
        <v>84</v>
      </c>
      <c r="W29" s="40">
        <v>262424</v>
      </c>
    </row>
    <row r="30" spans="1:23" x14ac:dyDescent="0.25">
      <c r="A30" s="32">
        <v>31321</v>
      </c>
      <c r="B30" s="14" t="s">
        <v>84</v>
      </c>
      <c r="C30" s="11" t="s">
        <v>84</v>
      </c>
      <c r="D30" s="11" t="s">
        <v>84</v>
      </c>
      <c r="E30" s="11" t="s">
        <v>84</v>
      </c>
      <c r="F30" s="11">
        <v>305492.59999999998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11" t="s">
        <v>84</v>
      </c>
      <c r="T30" s="11" t="s">
        <v>84</v>
      </c>
      <c r="U30" s="11" t="s">
        <v>84</v>
      </c>
      <c r="V30" s="11" t="s">
        <v>84</v>
      </c>
      <c r="W30" s="40">
        <v>263064.7</v>
      </c>
    </row>
    <row r="31" spans="1:23" x14ac:dyDescent="0.25">
      <c r="A31" s="32">
        <v>31413</v>
      </c>
      <c r="B31" s="14" t="s">
        <v>84</v>
      </c>
      <c r="C31" s="11" t="s">
        <v>84</v>
      </c>
      <c r="D31" s="11" t="s">
        <v>84</v>
      </c>
      <c r="E31" s="11" t="s">
        <v>84</v>
      </c>
      <c r="F31" s="11">
        <v>306619.09999999998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11" t="s">
        <v>84</v>
      </c>
      <c r="T31" s="11" t="s">
        <v>84</v>
      </c>
      <c r="U31" s="11" t="s">
        <v>84</v>
      </c>
      <c r="V31" s="11" t="s">
        <v>84</v>
      </c>
      <c r="W31" s="40">
        <v>266015.8</v>
      </c>
    </row>
    <row r="32" spans="1:23" x14ac:dyDescent="0.25">
      <c r="A32" s="32">
        <v>31503</v>
      </c>
      <c r="B32" s="14" t="s">
        <v>84</v>
      </c>
      <c r="C32" s="11" t="s">
        <v>84</v>
      </c>
      <c r="D32" s="11" t="s">
        <v>84</v>
      </c>
      <c r="E32" s="11" t="s">
        <v>84</v>
      </c>
      <c r="F32" s="11">
        <v>309943.40000000002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11" t="s">
        <v>84</v>
      </c>
      <c r="S32" s="11" t="s">
        <v>84</v>
      </c>
      <c r="T32" s="11" t="s">
        <v>84</v>
      </c>
      <c r="U32" s="11" t="s">
        <v>84</v>
      </c>
      <c r="V32" s="11" t="s">
        <v>84</v>
      </c>
      <c r="W32" s="40">
        <v>267956.5</v>
      </c>
    </row>
    <row r="33" spans="1:23" x14ac:dyDescent="0.25">
      <c r="A33" s="32">
        <v>31594</v>
      </c>
      <c r="B33" s="14" t="s">
        <v>84</v>
      </c>
      <c r="C33" s="11" t="s">
        <v>84</v>
      </c>
      <c r="D33" s="11" t="s">
        <v>84</v>
      </c>
      <c r="E33" s="11" t="s">
        <v>84</v>
      </c>
      <c r="F33" s="11">
        <v>311199.3</v>
      </c>
      <c r="G33" s="11" t="s">
        <v>84</v>
      </c>
      <c r="H33" s="11" t="s">
        <v>84</v>
      </c>
      <c r="I33" s="11" t="s">
        <v>84</v>
      </c>
      <c r="J33" s="11" t="s">
        <v>84</v>
      </c>
      <c r="K33" s="11" t="s">
        <v>84</v>
      </c>
      <c r="L33" s="11" t="s">
        <v>84</v>
      </c>
      <c r="M33" s="11" t="s">
        <v>84</v>
      </c>
      <c r="N33" s="11" t="s">
        <v>84</v>
      </c>
      <c r="O33" s="11" t="s">
        <v>84</v>
      </c>
      <c r="P33" s="11" t="s">
        <v>84</v>
      </c>
      <c r="Q33" s="11" t="s">
        <v>84</v>
      </c>
      <c r="R33" s="11" t="s">
        <v>84</v>
      </c>
      <c r="S33" s="11" t="s">
        <v>84</v>
      </c>
      <c r="T33" s="11" t="s">
        <v>84</v>
      </c>
      <c r="U33" s="11" t="s">
        <v>84</v>
      </c>
      <c r="V33" s="11" t="s">
        <v>84</v>
      </c>
      <c r="W33" s="40">
        <v>269143</v>
      </c>
    </row>
    <row r="34" spans="1:23" x14ac:dyDescent="0.25">
      <c r="A34" s="32">
        <v>31686</v>
      </c>
      <c r="B34" s="14" t="s">
        <v>84</v>
      </c>
      <c r="C34" s="11" t="s">
        <v>84</v>
      </c>
      <c r="D34" s="11" t="s">
        <v>84</v>
      </c>
      <c r="E34" s="11" t="s">
        <v>84</v>
      </c>
      <c r="F34" s="11">
        <v>311947.09999999998</v>
      </c>
      <c r="G34" s="11" t="s">
        <v>84</v>
      </c>
      <c r="H34" s="11" t="s">
        <v>84</v>
      </c>
      <c r="I34" s="11" t="s">
        <v>84</v>
      </c>
      <c r="J34" s="11" t="s">
        <v>84</v>
      </c>
      <c r="K34" s="11" t="s">
        <v>84</v>
      </c>
      <c r="L34" s="11" t="s">
        <v>84</v>
      </c>
      <c r="M34" s="11" t="s">
        <v>84</v>
      </c>
      <c r="N34" s="11" t="s">
        <v>84</v>
      </c>
      <c r="O34" s="11" t="s">
        <v>84</v>
      </c>
      <c r="P34" s="11" t="s">
        <v>84</v>
      </c>
      <c r="Q34" s="11" t="s">
        <v>84</v>
      </c>
      <c r="R34" s="11" t="s">
        <v>84</v>
      </c>
      <c r="S34" s="11" t="s">
        <v>84</v>
      </c>
      <c r="T34" s="11" t="s">
        <v>84</v>
      </c>
      <c r="U34" s="11" t="s">
        <v>84</v>
      </c>
      <c r="V34" s="11" t="s">
        <v>84</v>
      </c>
      <c r="W34" s="40">
        <v>273883.40000000002</v>
      </c>
    </row>
    <row r="35" spans="1:23" x14ac:dyDescent="0.25">
      <c r="A35" s="32">
        <v>31778</v>
      </c>
      <c r="B35" s="14" t="s">
        <v>84</v>
      </c>
      <c r="C35" s="11" t="s">
        <v>84</v>
      </c>
      <c r="D35" s="11" t="s">
        <v>84</v>
      </c>
      <c r="E35" s="11" t="s">
        <v>84</v>
      </c>
      <c r="F35" s="11">
        <v>312792.40000000002</v>
      </c>
      <c r="G35" s="11" t="s">
        <v>84</v>
      </c>
      <c r="H35" s="11" t="s">
        <v>84</v>
      </c>
      <c r="I35" s="11" t="s">
        <v>84</v>
      </c>
      <c r="J35" s="11" t="s">
        <v>84</v>
      </c>
      <c r="K35" s="11" t="s">
        <v>84</v>
      </c>
      <c r="L35" s="11" t="s">
        <v>84</v>
      </c>
      <c r="M35" s="11" t="s">
        <v>84</v>
      </c>
      <c r="N35" s="11" t="s">
        <v>84</v>
      </c>
      <c r="O35" s="11" t="s">
        <v>84</v>
      </c>
      <c r="P35" s="11" t="s">
        <v>84</v>
      </c>
      <c r="Q35" s="11" t="s">
        <v>84</v>
      </c>
      <c r="R35" s="11" t="s">
        <v>84</v>
      </c>
      <c r="S35" s="11" t="s">
        <v>84</v>
      </c>
      <c r="T35" s="11" t="s">
        <v>84</v>
      </c>
      <c r="U35" s="11" t="s">
        <v>84</v>
      </c>
      <c r="V35" s="11" t="s">
        <v>84</v>
      </c>
      <c r="W35" s="40">
        <v>276338.5</v>
      </c>
    </row>
    <row r="36" spans="1:23" x14ac:dyDescent="0.25">
      <c r="A36" s="32">
        <v>31868</v>
      </c>
      <c r="B36" s="14" t="s">
        <v>84</v>
      </c>
      <c r="C36" s="11" t="s">
        <v>84</v>
      </c>
      <c r="D36" s="11" t="s">
        <v>84</v>
      </c>
      <c r="E36" s="11" t="s">
        <v>84</v>
      </c>
      <c r="F36" s="11">
        <v>316379.5</v>
      </c>
      <c r="G36" s="11" t="s">
        <v>84</v>
      </c>
      <c r="H36" s="11" t="s">
        <v>84</v>
      </c>
      <c r="I36" s="11" t="s">
        <v>84</v>
      </c>
      <c r="J36" s="11" t="s">
        <v>84</v>
      </c>
      <c r="K36" s="11" t="s">
        <v>84</v>
      </c>
      <c r="L36" s="11" t="s">
        <v>84</v>
      </c>
      <c r="M36" s="11" t="s">
        <v>84</v>
      </c>
      <c r="N36" s="11" t="s">
        <v>84</v>
      </c>
      <c r="O36" s="11" t="s">
        <v>84</v>
      </c>
      <c r="P36" s="11" t="s">
        <v>84</v>
      </c>
      <c r="Q36" s="11" t="s">
        <v>84</v>
      </c>
      <c r="R36" s="11" t="s">
        <v>84</v>
      </c>
      <c r="S36" s="11" t="s">
        <v>84</v>
      </c>
      <c r="T36" s="11" t="s">
        <v>84</v>
      </c>
      <c r="U36" s="11" t="s">
        <v>84</v>
      </c>
      <c r="V36" s="11" t="s">
        <v>84</v>
      </c>
      <c r="W36" s="40">
        <v>280335.5</v>
      </c>
    </row>
    <row r="37" spans="1:23" x14ac:dyDescent="0.25">
      <c r="A37" s="32">
        <v>31959</v>
      </c>
      <c r="B37" s="14" t="s">
        <v>84</v>
      </c>
      <c r="C37" s="11" t="s">
        <v>84</v>
      </c>
      <c r="D37" s="11" t="s">
        <v>84</v>
      </c>
      <c r="E37" s="11" t="s">
        <v>84</v>
      </c>
      <c r="F37" s="11">
        <v>318788</v>
      </c>
      <c r="G37" s="11" t="s">
        <v>84</v>
      </c>
      <c r="H37" s="11" t="s">
        <v>84</v>
      </c>
      <c r="I37" s="11" t="s">
        <v>84</v>
      </c>
      <c r="J37" s="11" t="s">
        <v>84</v>
      </c>
      <c r="K37" s="11" t="s">
        <v>84</v>
      </c>
      <c r="L37" s="11" t="s">
        <v>84</v>
      </c>
      <c r="M37" s="11" t="s">
        <v>84</v>
      </c>
      <c r="N37" s="11" t="s">
        <v>84</v>
      </c>
      <c r="O37" s="11" t="s">
        <v>84</v>
      </c>
      <c r="P37" s="11" t="s">
        <v>84</v>
      </c>
      <c r="Q37" s="11" t="s">
        <v>84</v>
      </c>
      <c r="R37" s="11" t="s">
        <v>84</v>
      </c>
      <c r="S37" s="11" t="s">
        <v>84</v>
      </c>
      <c r="T37" s="11" t="s">
        <v>84</v>
      </c>
      <c r="U37" s="11" t="s">
        <v>84</v>
      </c>
      <c r="V37" s="11" t="s">
        <v>84</v>
      </c>
      <c r="W37" s="40">
        <v>287110.8</v>
      </c>
    </row>
    <row r="38" spans="1:23" x14ac:dyDescent="0.25">
      <c r="A38" s="32">
        <v>32051</v>
      </c>
      <c r="B38" s="14" t="s">
        <v>84</v>
      </c>
      <c r="C38" s="11" t="s">
        <v>84</v>
      </c>
      <c r="D38" s="11" t="s">
        <v>84</v>
      </c>
      <c r="E38" s="11" t="s">
        <v>84</v>
      </c>
      <c r="F38" s="11">
        <v>323663.90000000002</v>
      </c>
      <c r="G38" s="11" t="s">
        <v>84</v>
      </c>
      <c r="H38" s="11" t="s">
        <v>84</v>
      </c>
      <c r="I38" s="11" t="s">
        <v>84</v>
      </c>
      <c r="J38" s="11" t="s">
        <v>84</v>
      </c>
      <c r="K38" s="11" t="s">
        <v>84</v>
      </c>
      <c r="L38" s="11" t="s">
        <v>84</v>
      </c>
      <c r="M38" s="11" t="s">
        <v>84</v>
      </c>
      <c r="N38" s="11" t="s">
        <v>84</v>
      </c>
      <c r="O38" s="11" t="s">
        <v>84</v>
      </c>
      <c r="P38" s="11" t="s">
        <v>84</v>
      </c>
      <c r="Q38" s="11" t="s">
        <v>84</v>
      </c>
      <c r="R38" s="11" t="s">
        <v>84</v>
      </c>
      <c r="S38" s="11" t="s">
        <v>84</v>
      </c>
      <c r="T38" s="11" t="s">
        <v>84</v>
      </c>
      <c r="U38" s="11" t="s">
        <v>84</v>
      </c>
      <c r="V38" s="11" t="s">
        <v>84</v>
      </c>
      <c r="W38" s="40">
        <v>290365.40000000002</v>
      </c>
    </row>
    <row r="39" spans="1:23" x14ac:dyDescent="0.25">
      <c r="A39" s="32">
        <v>32143</v>
      </c>
      <c r="B39" s="14" t="s">
        <v>84</v>
      </c>
      <c r="C39" s="11" t="s">
        <v>84</v>
      </c>
      <c r="D39" s="11" t="s">
        <v>84</v>
      </c>
      <c r="E39" s="11" t="s">
        <v>84</v>
      </c>
      <c r="F39" s="11">
        <v>327853.8</v>
      </c>
      <c r="G39" s="11" t="s">
        <v>84</v>
      </c>
      <c r="H39" s="11" t="s">
        <v>84</v>
      </c>
      <c r="I39" s="11" t="s">
        <v>84</v>
      </c>
      <c r="J39" s="11" t="s">
        <v>84</v>
      </c>
      <c r="K39" s="11" t="s">
        <v>84</v>
      </c>
      <c r="L39" s="11" t="s">
        <v>84</v>
      </c>
      <c r="M39" s="11" t="s">
        <v>84</v>
      </c>
      <c r="N39" s="11" t="s">
        <v>84</v>
      </c>
      <c r="O39" s="11" t="s">
        <v>84</v>
      </c>
      <c r="P39" s="11" t="s">
        <v>84</v>
      </c>
      <c r="Q39" s="11" t="s">
        <v>84</v>
      </c>
      <c r="R39" s="11" t="s">
        <v>84</v>
      </c>
      <c r="S39" s="11" t="s">
        <v>84</v>
      </c>
      <c r="T39" s="11" t="s">
        <v>84</v>
      </c>
      <c r="U39" s="11" t="s">
        <v>84</v>
      </c>
      <c r="V39" s="11" t="s">
        <v>84</v>
      </c>
      <c r="W39" s="40">
        <v>295583.5</v>
      </c>
    </row>
    <row r="40" spans="1:23" x14ac:dyDescent="0.25">
      <c r="A40" s="32">
        <v>32234</v>
      </c>
      <c r="B40" s="14" t="s">
        <v>84</v>
      </c>
      <c r="C40" s="11" t="s">
        <v>84</v>
      </c>
      <c r="D40" s="11" t="s">
        <v>84</v>
      </c>
      <c r="E40" s="11" t="s">
        <v>84</v>
      </c>
      <c r="F40" s="11">
        <v>330045.90000000002</v>
      </c>
      <c r="G40" s="11" t="s">
        <v>84</v>
      </c>
      <c r="H40" s="11" t="s">
        <v>84</v>
      </c>
      <c r="I40" s="11" t="s">
        <v>84</v>
      </c>
      <c r="J40" s="11" t="s">
        <v>84</v>
      </c>
      <c r="K40" s="11" t="s">
        <v>84</v>
      </c>
      <c r="L40" s="11" t="s">
        <v>84</v>
      </c>
      <c r="M40" s="11" t="s">
        <v>84</v>
      </c>
      <c r="N40" s="11" t="s">
        <v>84</v>
      </c>
      <c r="O40" s="11" t="s">
        <v>84</v>
      </c>
      <c r="P40" s="11" t="s">
        <v>84</v>
      </c>
      <c r="Q40" s="11" t="s">
        <v>84</v>
      </c>
      <c r="R40" s="11" t="s">
        <v>84</v>
      </c>
      <c r="S40" s="11" t="s">
        <v>84</v>
      </c>
      <c r="T40" s="11" t="s">
        <v>84</v>
      </c>
      <c r="U40" s="11" t="s">
        <v>84</v>
      </c>
      <c r="V40" s="11" t="s">
        <v>84</v>
      </c>
      <c r="W40" s="40">
        <v>297350.3</v>
      </c>
    </row>
    <row r="41" spans="1:23" x14ac:dyDescent="0.25">
      <c r="A41" s="32">
        <v>32325</v>
      </c>
      <c r="B41" s="14" t="s">
        <v>84</v>
      </c>
      <c r="C41" s="11" t="s">
        <v>84</v>
      </c>
      <c r="D41" s="11" t="s">
        <v>84</v>
      </c>
      <c r="E41" s="11" t="s">
        <v>84</v>
      </c>
      <c r="F41" s="11">
        <v>334401</v>
      </c>
      <c r="G41" s="11" t="s">
        <v>84</v>
      </c>
      <c r="H41" s="11" t="s">
        <v>84</v>
      </c>
      <c r="I41" s="11" t="s">
        <v>84</v>
      </c>
      <c r="J41" s="11" t="s">
        <v>84</v>
      </c>
      <c r="K41" s="11" t="s">
        <v>84</v>
      </c>
      <c r="L41" s="11" t="s">
        <v>84</v>
      </c>
      <c r="M41" s="11" t="s">
        <v>84</v>
      </c>
      <c r="N41" s="11" t="s">
        <v>84</v>
      </c>
      <c r="O41" s="11" t="s">
        <v>84</v>
      </c>
      <c r="P41" s="11" t="s">
        <v>84</v>
      </c>
      <c r="Q41" s="11" t="s">
        <v>84</v>
      </c>
      <c r="R41" s="11" t="s">
        <v>84</v>
      </c>
      <c r="S41" s="11" t="s">
        <v>84</v>
      </c>
      <c r="T41" s="11" t="s">
        <v>84</v>
      </c>
      <c r="U41" s="11" t="s">
        <v>84</v>
      </c>
      <c r="V41" s="11" t="s">
        <v>84</v>
      </c>
      <c r="W41" s="40">
        <v>301899.5</v>
      </c>
    </row>
    <row r="42" spans="1:23" x14ac:dyDescent="0.25">
      <c r="A42" s="32">
        <v>32417</v>
      </c>
      <c r="B42" s="14" t="s">
        <v>84</v>
      </c>
      <c r="C42" s="11" t="s">
        <v>84</v>
      </c>
      <c r="D42" s="11" t="s">
        <v>84</v>
      </c>
      <c r="E42" s="11" t="s">
        <v>84</v>
      </c>
      <c r="F42" s="11">
        <v>337700.3</v>
      </c>
      <c r="G42" s="11" t="s">
        <v>84</v>
      </c>
      <c r="H42" s="11" t="s">
        <v>84</v>
      </c>
      <c r="I42" s="11" t="s">
        <v>84</v>
      </c>
      <c r="J42" s="11" t="s">
        <v>84</v>
      </c>
      <c r="K42" s="11" t="s">
        <v>84</v>
      </c>
      <c r="L42" s="11" t="s">
        <v>84</v>
      </c>
      <c r="M42" s="11" t="s">
        <v>84</v>
      </c>
      <c r="N42" s="11" t="s">
        <v>84</v>
      </c>
      <c r="O42" s="11" t="s">
        <v>84</v>
      </c>
      <c r="P42" s="11" t="s">
        <v>84</v>
      </c>
      <c r="Q42" s="11" t="s">
        <v>84</v>
      </c>
      <c r="R42" s="11" t="s">
        <v>84</v>
      </c>
      <c r="S42" s="11" t="s">
        <v>84</v>
      </c>
      <c r="T42" s="11" t="s">
        <v>84</v>
      </c>
      <c r="U42" s="11" t="s">
        <v>84</v>
      </c>
      <c r="V42" s="11" t="s">
        <v>84</v>
      </c>
      <c r="W42" s="40">
        <v>304503.7</v>
      </c>
    </row>
    <row r="43" spans="1:23" x14ac:dyDescent="0.25">
      <c r="A43" s="32">
        <v>32509</v>
      </c>
      <c r="B43" s="14" t="s">
        <v>84</v>
      </c>
      <c r="C43" s="11" t="s">
        <v>84</v>
      </c>
      <c r="D43" s="11" t="s">
        <v>84</v>
      </c>
      <c r="E43" s="11" t="s">
        <v>84</v>
      </c>
      <c r="F43" s="11">
        <v>342258.3</v>
      </c>
      <c r="G43" s="11" t="s">
        <v>84</v>
      </c>
      <c r="H43" s="11" t="s">
        <v>84</v>
      </c>
      <c r="I43" s="11" t="s">
        <v>84</v>
      </c>
      <c r="J43" s="11" t="s">
        <v>84</v>
      </c>
      <c r="K43" s="11" t="s">
        <v>84</v>
      </c>
      <c r="L43" s="11" t="s">
        <v>84</v>
      </c>
      <c r="M43" s="11" t="s">
        <v>84</v>
      </c>
      <c r="N43" s="11" t="s">
        <v>84</v>
      </c>
      <c r="O43" s="11" t="s">
        <v>84</v>
      </c>
      <c r="P43" s="11" t="s">
        <v>84</v>
      </c>
      <c r="Q43" s="11" t="s">
        <v>84</v>
      </c>
      <c r="R43" s="11" t="s">
        <v>84</v>
      </c>
      <c r="S43" s="11" t="s">
        <v>84</v>
      </c>
      <c r="T43" s="11" t="s">
        <v>84</v>
      </c>
      <c r="U43" s="11" t="s">
        <v>84</v>
      </c>
      <c r="V43" s="11" t="s">
        <v>84</v>
      </c>
      <c r="W43" s="40">
        <v>305827.40000000002</v>
      </c>
    </row>
    <row r="44" spans="1:23" x14ac:dyDescent="0.25">
      <c r="A44" s="32">
        <v>32599</v>
      </c>
      <c r="B44" s="14" t="s">
        <v>84</v>
      </c>
      <c r="C44" s="11" t="s">
        <v>84</v>
      </c>
      <c r="D44" s="11" t="s">
        <v>84</v>
      </c>
      <c r="E44" s="11" t="s">
        <v>84</v>
      </c>
      <c r="F44" s="11">
        <v>345011.7</v>
      </c>
      <c r="G44" s="11" t="s">
        <v>84</v>
      </c>
      <c r="H44" s="11" t="s">
        <v>84</v>
      </c>
      <c r="I44" s="11" t="s">
        <v>84</v>
      </c>
      <c r="J44" s="11" t="s">
        <v>84</v>
      </c>
      <c r="K44" s="11" t="s">
        <v>84</v>
      </c>
      <c r="L44" s="11" t="s">
        <v>84</v>
      </c>
      <c r="M44" s="11" t="s">
        <v>84</v>
      </c>
      <c r="N44" s="11" t="s">
        <v>84</v>
      </c>
      <c r="O44" s="11" t="s">
        <v>84</v>
      </c>
      <c r="P44" s="11" t="s">
        <v>84</v>
      </c>
      <c r="Q44" s="11" t="s">
        <v>84</v>
      </c>
      <c r="R44" s="11" t="s">
        <v>84</v>
      </c>
      <c r="S44" s="11" t="s">
        <v>84</v>
      </c>
      <c r="T44" s="11" t="s">
        <v>84</v>
      </c>
      <c r="U44" s="11" t="s">
        <v>84</v>
      </c>
      <c r="V44" s="11" t="s">
        <v>84</v>
      </c>
      <c r="W44" s="40">
        <v>307818.90000000002</v>
      </c>
    </row>
    <row r="45" spans="1:23" x14ac:dyDescent="0.25">
      <c r="A45" s="32">
        <v>32690</v>
      </c>
      <c r="B45" s="14" t="s">
        <v>84</v>
      </c>
      <c r="C45" s="11" t="s">
        <v>84</v>
      </c>
      <c r="D45" s="11" t="s">
        <v>84</v>
      </c>
      <c r="E45" s="11" t="s">
        <v>84</v>
      </c>
      <c r="F45" s="11">
        <v>349067.3</v>
      </c>
      <c r="G45" s="11" t="s">
        <v>84</v>
      </c>
      <c r="H45" s="11" t="s">
        <v>84</v>
      </c>
      <c r="I45" s="11" t="s">
        <v>84</v>
      </c>
      <c r="J45" s="11" t="s">
        <v>84</v>
      </c>
      <c r="K45" s="11" t="s">
        <v>84</v>
      </c>
      <c r="L45" s="11" t="s">
        <v>84</v>
      </c>
      <c r="M45" s="11" t="s">
        <v>84</v>
      </c>
      <c r="N45" s="11" t="s">
        <v>84</v>
      </c>
      <c r="O45" s="11" t="s">
        <v>84</v>
      </c>
      <c r="P45" s="11" t="s">
        <v>84</v>
      </c>
      <c r="Q45" s="11" t="s">
        <v>84</v>
      </c>
      <c r="R45" s="11" t="s">
        <v>84</v>
      </c>
      <c r="S45" s="11" t="s">
        <v>84</v>
      </c>
      <c r="T45" s="11" t="s">
        <v>84</v>
      </c>
      <c r="U45" s="11" t="s">
        <v>84</v>
      </c>
      <c r="V45" s="11" t="s">
        <v>84</v>
      </c>
      <c r="W45" s="40">
        <v>308113.90000000002</v>
      </c>
    </row>
    <row r="46" spans="1:23" x14ac:dyDescent="0.25">
      <c r="A46" s="32">
        <v>32782</v>
      </c>
      <c r="B46" s="14" t="s">
        <v>84</v>
      </c>
      <c r="C46" s="11" t="s">
        <v>84</v>
      </c>
      <c r="D46" s="11" t="s">
        <v>84</v>
      </c>
      <c r="E46" s="11" t="s">
        <v>84</v>
      </c>
      <c r="F46" s="11">
        <v>353238</v>
      </c>
      <c r="G46" s="11" t="s">
        <v>84</v>
      </c>
      <c r="H46" s="11" t="s">
        <v>84</v>
      </c>
      <c r="I46" s="11" t="s">
        <v>84</v>
      </c>
      <c r="J46" s="11" t="s">
        <v>84</v>
      </c>
      <c r="K46" s="11" t="s">
        <v>84</v>
      </c>
      <c r="L46" s="11" t="s">
        <v>84</v>
      </c>
      <c r="M46" s="11" t="s">
        <v>84</v>
      </c>
      <c r="N46" s="11" t="s">
        <v>84</v>
      </c>
      <c r="O46" s="11" t="s">
        <v>84</v>
      </c>
      <c r="P46" s="11" t="s">
        <v>84</v>
      </c>
      <c r="Q46" s="11" t="s">
        <v>84</v>
      </c>
      <c r="R46" s="11" t="s">
        <v>84</v>
      </c>
      <c r="S46" s="11" t="s">
        <v>84</v>
      </c>
      <c r="T46" s="11" t="s">
        <v>84</v>
      </c>
      <c r="U46" s="11" t="s">
        <v>84</v>
      </c>
      <c r="V46" s="11" t="s">
        <v>84</v>
      </c>
      <c r="W46" s="40">
        <v>308392.7</v>
      </c>
    </row>
    <row r="47" spans="1:23" x14ac:dyDescent="0.25">
      <c r="A47" s="32">
        <v>32874</v>
      </c>
      <c r="B47" s="14" t="s">
        <v>84</v>
      </c>
      <c r="C47" s="11" t="s">
        <v>84</v>
      </c>
      <c r="D47" s="11" t="s">
        <v>84</v>
      </c>
      <c r="E47" s="11">
        <v>32084</v>
      </c>
      <c r="F47" s="11">
        <v>355664.8</v>
      </c>
      <c r="G47" s="11" t="s">
        <v>84</v>
      </c>
      <c r="H47" s="11" t="s">
        <v>84</v>
      </c>
      <c r="I47" s="11" t="s">
        <v>84</v>
      </c>
      <c r="J47" s="11" t="s">
        <v>84</v>
      </c>
      <c r="K47" s="11" t="s">
        <v>84</v>
      </c>
      <c r="L47" s="11" t="s">
        <v>84</v>
      </c>
      <c r="M47" s="11" t="s">
        <v>84</v>
      </c>
      <c r="N47" s="11" t="s">
        <v>84</v>
      </c>
      <c r="O47" s="11" t="s">
        <v>84</v>
      </c>
      <c r="P47" s="11" t="s">
        <v>84</v>
      </c>
      <c r="Q47" s="11" t="s">
        <v>84</v>
      </c>
      <c r="R47" s="11" t="s">
        <v>84</v>
      </c>
      <c r="S47" s="11" t="s">
        <v>84</v>
      </c>
      <c r="T47" s="11" t="s">
        <v>84</v>
      </c>
      <c r="U47" s="11" t="s">
        <v>84</v>
      </c>
      <c r="V47" s="11" t="s">
        <v>84</v>
      </c>
      <c r="W47" s="40">
        <v>310468.40000000002</v>
      </c>
    </row>
    <row r="48" spans="1:23" x14ac:dyDescent="0.25">
      <c r="A48" s="32">
        <v>32964</v>
      </c>
      <c r="B48" s="14" t="s">
        <v>84</v>
      </c>
      <c r="C48" s="11" t="s">
        <v>84</v>
      </c>
      <c r="D48" s="11" t="s">
        <v>84</v>
      </c>
      <c r="E48" s="11">
        <v>31794</v>
      </c>
      <c r="F48" s="11">
        <v>357352.6</v>
      </c>
      <c r="G48" s="11" t="s">
        <v>84</v>
      </c>
      <c r="H48" s="11" t="s">
        <v>84</v>
      </c>
      <c r="I48" s="11" t="s">
        <v>84</v>
      </c>
      <c r="J48" s="11" t="s">
        <v>84</v>
      </c>
      <c r="K48" s="11" t="s">
        <v>84</v>
      </c>
      <c r="L48" s="11" t="s">
        <v>84</v>
      </c>
      <c r="M48" s="11" t="s">
        <v>84</v>
      </c>
      <c r="N48" s="11" t="s">
        <v>84</v>
      </c>
      <c r="O48" s="11" t="s">
        <v>84</v>
      </c>
      <c r="P48" s="11" t="s">
        <v>84</v>
      </c>
      <c r="Q48" s="11" t="s">
        <v>84</v>
      </c>
      <c r="R48" s="11" t="s">
        <v>84</v>
      </c>
      <c r="S48" s="11" t="s">
        <v>84</v>
      </c>
      <c r="T48" s="11" t="s">
        <v>84</v>
      </c>
      <c r="U48" s="11" t="s">
        <v>84</v>
      </c>
      <c r="V48" s="11" t="s">
        <v>84</v>
      </c>
      <c r="W48" s="40">
        <v>312065.5</v>
      </c>
    </row>
    <row r="49" spans="1:23" x14ac:dyDescent="0.25">
      <c r="A49" s="32">
        <v>33055</v>
      </c>
      <c r="B49" s="14" t="s">
        <v>84</v>
      </c>
      <c r="C49" s="11" t="s">
        <v>84</v>
      </c>
      <c r="D49" s="11" t="s">
        <v>84</v>
      </c>
      <c r="E49" s="11">
        <v>31318</v>
      </c>
      <c r="F49" s="11">
        <v>358638.4</v>
      </c>
      <c r="G49" s="11" t="s">
        <v>84</v>
      </c>
      <c r="H49" s="11" t="s">
        <v>84</v>
      </c>
      <c r="I49" s="11" t="s">
        <v>84</v>
      </c>
      <c r="J49" s="11" t="s">
        <v>84</v>
      </c>
      <c r="K49" s="11" t="s">
        <v>84</v>
      </c>
      <c r="L49" s="11" t="s">
        <v>84</v>
      </c>
      <c r="M49" s="11" t="s">
        <v>84</v>
      </c>
      <c r="N49" s="11" t="s">
        <v>84</v>
      </c>
      <c r="O49" s="11" t="s">
        <v>84</v>
      </c>
      <c r="P49" s="11" t="s">
        <v>84</v>
      </c>
      <c r="Q49" s="11" t="s">
        <v>84</v>
      </c>
      <c r="R49" s="11" t="s">
        <v>84</v>
      </c>
      <c r="S49" s="11" t="s">
        <v>84</v>
      </c>
      <c r="T49" s="11" t="s">
        <v>84</v>
      </c>
      <c r="U49" s="11" t="s">
        <v>84</v>
      </c>
      <c r="V49" s="11" t="s">
        <v>84</v>
      </c>
      <c r="W49" s="40">
        <v>308826</v>
      </c>
    </row>
    <row r="50" spans="1:23" x14ac:dyDescent="0.25">
      <c r="A50" s="32">
        <v>33147</v>
      </c>
      <c r="B50" s="14" t="s">
        <v>84</v>
      </c>
      <c r="C50" s="11" t="s">
        <v>84</v>
      </c>
      <c r="D50" s="11" t="s">
        <v>84</v>
      </c>
      <c r="E50" s="11">
        <v>30988</v>
      </c>
      <c r="F50" s="11">
        <v>359697.3</v>
      </c>
      <c r="G50" s="11" t="s">
        <v>84</v>
      </c>
      <c r="H50" s="11" t="s">
        <v>84</v>
      </c>
      <c r="I50" s="11" t="s">
        <v>84</v>
      </c>
      <c r="J50" s="11" t="s">
        <v>84</v>
      </c>
      <c r="K50" s="11" t="s">
        <v>84</v>
      </c>
      <c r="L50" s="11" t="s">
        <v>84</v>
      </c>
      <c r="M50" s="11" t="s">
        <v>84</v>
      </c>
      <c r="N50" s="11" t="s">
        <v>84</v>
      </c>
      <c r="O50" s="11" t="s">
        <v>84</v>
      </c>
      <c r="P50" s="11" t="s">
        <v>84</v>
      </c>
      <c r="Q50" s="11" t="s">
        <v>84</v>
      </c>
      <c r="R50" s="11" t="s">
        <v>84</v>
      </c>
      <c r="S50" s="11" t="s">
        <v>84</v>
      </c>
      <c r="T50" s="11" t="s">
        <v>84</v>
      </c>
      <c r="U50" s="11" t="s">
        <v>84</v>
      </c>
      <c r="V50" s="11" t="s">
        <v>84</v>
      </c>
      <c r="W50" s="40">
        <v>307795.09999999998</v>
      </c>
    </row>
    <row r="51" spans="1:23" x14ac:dyDescent="0.25">
      <c r="A51" s="32">
        <v>33239</v>
      </c>
      <c r="B51" s="14" t="s">
        <v>84</v>
      </c>
      <c r="C51" s="11" t="s">
        <v>84</v>
      </c>
      <c r="D51" s="11">
        <v>512464.4</v>
      </c>
      <c r="E51" s="11">
        <v>30311</v>
      </c>
      <c r="F51" s="11">
        <v>359102.2</v>
      </c>
      <c r="G51" s="11" t="s">
        <v>84</v>
      </c>
      <c r="H51" s="11" t="s">
        <v>84</v>
      </c>
      <c r="I51" s="11" t="s">
        <v>84</v>
      </c>
      <c r="J51" s="11" t="s">
        <v>84</v>
      </c>
      <c r="K51" s="11" t="s">
        <v>84</v>
      </c>
      <c r="L51" s="11" t="s">
        <v>84</v>
      </c>
      <c r="M51" s="11" t="s">
        <v>84</v>
      </c>
      <c r="N51" s="11" t="s">
        <v>84</v>
      </c>
      <c r="O51" s="11" t="s">
        <v>84</v>
      </c>
      <c r="P51" s="11" t="s">
        <v>84</v>
      </c>
      <c r="Q51" s="11" t="s">
        <v>84</v>
      </c>
      <c r="R51" s="11" t="s">
        <v>84</v>
      </c>
      <c r="S51" s="11" t="s">
        <v>84</v>
      </c>
      <c r="T51" s="11" t="s">
        <v>84</v>
      </c>
      <c r="U51" s="11" t="s">
        <v>84</v>
      </c>
      <c r="V51" s="11" t="s">
        <v>84</v>
      </c>
      <c r="W51" s="40">
        <v>306928.5</v>
      </c>
    </row>
    <row r="52" spans="1:23" x14ac:dyDescent="0.25">
      <c r="A52" s="32">
        <v>33329</v>
      </c>
      <c r="B52" s="14" t="s">
        <v>84</v>
      </c>
      <c r="C52" s="11" t="s">
        <v>84</v>
      </c>
      <c r="D52" s="11">
        <v>510335.8</v>
      </c>
      <c r="E52" s="11">
        <v>29935</v>
      </c>
      <c r="F52" s="11">
        <v>361141.6</v>
      </c>
      <c r="G52" s="11" t="s">
        <v>84</v>
      </c>
      <c r="H52" s="11" t="s">
        <v>84</v>
      </c>
      <c r="I52" s="11" t="s">
        <v>84</v>
      </c>
      <c r="J52" s="11" t="s">
        <v>84</v>
      </c>
      <c r="K52" s="11" t="s">
        <v>84</v>
      </c>
      <c r="L52" s="11" t="s">
        <v>84</v>
      </c>
      <c r="M52" s="11" t="s">
        <v>84</v>
      </c>
      <c r="N52" s="11" t="s">
        <v>84</v>
      </c>
      <c r="O52" s="11" t="s">
        <v>84</v>
      </c>
      <c r="P52" s="11" t="s">
        <v>84</v>
      </c>
      <c r="Q52" s="11" t="s">
        <v>84</v>
      </c>
      <c r="R52" s="11" t="s">
        <v>84</v>
      </c>
      <c r="S52" s="11" t="s">
        <v>84</v>
      </c>
      <c r="T52" s="11" t="s">
        <v>84</v>
      </c>
      <c r="U52" s="11" t="s">
        <v>84</v>
      </c>
      <c r="V52" s="11" t="s">
        <v>84</v>
      </c>
      <c r="W52" s="40">
        <v>306556.79999999999</v>
      </c>
    </row>
    <row r="53" spans="1:23" x14ac:dyDescent="0.25">
      <c r="A53" s="32">
        <v>33420</v>
      </c>
      <c r="B53" s="14" t="s">
        <v>84</v>
      </c>
      <c r="C53" s="11" t="s">
        <v>84</v>
      </c>
      <c r="D53" s="11">
        <v>507820.3</v>
      </c>
      <c r="E53" s="11">
        <v>29463</v>
      </c>
      <c r="F53" s="11">
        <v>361817.8</v>
      </c>
      <c r="G53" s="11" t="s">
        <v>84</v>
      </c>
      <c r="H53" s="11" t="s">
        <v>84</v>
      </c>
      <c r="I53" s="11" t="s">
        <v>84</v>
      </c>
      <c r="J53" s="11" t="s">
        <v>84</v>
      </c>
      <c r="K53" s="11" t="s">
        <v>84</v>
      </c>
      <c r="L53" s="11" t="s">
        <v>84</v>
      </c>
      <c r="M53" s="11" t="s">
        <v>84</v>
      </c>
      <c r="N53" s="11" t="s">
        <v>84</v>
      </c>
      <c r="O53" s="11" t="s">
        <v>84</v>
      </c>
      <c r="P53" s="11" t="s">
        <v>84</v>
      </c>
      <c r="Q53" s="11" t="s">
        <v>84</v>
      </c>
      <c r="R53" s="11" t="s">
        <v>84</v>
      </c>
      <c r="S53" s="11" t="s">
        <v>84</v>
      </c>
      <c r="T53" s="11" t="s">
        <v>84</v>
      </c>
      <c r="U53" s="11" t="s">
        <v>84</v>
      </c>
      <c r="V53" s="11" t="s">
        <v>84</v>
      </c>
      <c r="W53" s="40">
        <v>305857.59999999998</v>
      </c>
    </row>
    <row r="54" spans="1:23" x14ac:dyDescent="0.25">
      <c r="A54" s="32">
        <v>33512</v>
      </c>
      <c r="B54" s="14" t="s">
        <v>84</v>
      </c>
      <c r="C54" s="11" t="s">
        <v>84</v>
      </c>
      <c r="D54" s="11">
        <v>514270.5</v>
      </c>
      <c r="E54" s="11">
        <v>29010</v>
      </c>
      <c r="F54" s="11">
        <v>363793.5</v>
      </c>
      <c r="G54" s="11" t="s">
        <v>84</v>
      </c>
      <c r="H54" s="11" t="s">
        <v>84</v>
      </c>
      <c r="I54" s="11" t="s">
        <v>84</v>
      </c>
      <c r="J54" s="11" t="s">
        <v>84</v>
      </c>
      <c r="K54" s="11" t="s">
        <v>84</v>
      </c>
      <c r="L54" s="11" t="s">
        <v>84</v>
      </c>
      <c r="M54" s="11" t="s">
        <v>84</v>
      </c>
      <c r="N54" s="11" t="s">
        <v>84</v>
      </c>
      <c r="O54" s="11" t="s">
        <v>84</v>
      </c>
      <c r="P54" s="11" t="s">
        <v>84</v>
      </c>
      <c r="Q54" s="11" t="s">
        <v>84</v>
      </c>
      <c r="R54" s="11" t="s">
        <v>84</v>
      </c>
      <c r="S54" s="11" t="s">
        <v>84</v>
      </c>
      <c r="T54" s="11" t="s">
        <v>84</v>
      </c>
      <c r="U54" s="11" t="s">
        <v>84</v>
      </c>
      <c r="V54" s="11" t="s">
        <v>84</v>
      </c>
      <c r="W54" s="40">
        <v>306348.2</v>
      </c>
    </row>
    <row r="55" spans="1:23" x14ac:dyDescent="0.25">
      <c r="A55" s="32">
        <v>33604</v>
      </c>
      <c r="B55" s="14" t="s">
        <v>84</v>
      </c>
      <c r="C55" s="11" t="s">
        <v>84</v>
      </c>
      <c r="D55" s="11">
        <v>522510.4</v>
      </c>
      <c r="E55" s="11">
        <v>29091</v>
      </c>
      <c r="F55" s="11">
        <v>367037.7</v>
      </c>
      <c r="G55" s="11" t="s">
        <v>84</v>
      </c>
      <c r="H55" s="11" t="s">
        <v>84</v>
      </c>
      <c r="I55" s="11" t="s">
        <v>84</v>
      </c>
      <c r="J55" s="11" t="s">
        <v>84</v>
      </c>
      <c r="K55" s="11" t="s">
        <v>84</v>
      </c>
      <c r="L55" s="11" t="s">
        <v>84</v>
      </c>
      <c r="M55" s="11" t="s">
        <v>84</v>
      </c>
      <c r="N55" s="11" t="s">
        <v>84</v>
      </c>
      <c r="O55" s="11" t="s">
        <v>84</v>
      </c>
      <c r="P55" s="11" t="s">
        <v>84</v>
      </c>
      <c r="Q55" s="11" t="s">
        <v>84</v>
      </c>
      <c r="R55" s="11" t="s">
        <v>84</v>
      </c>
      <c r="S55" s="11" t="s">
        <v>84</v>
      </c>
      <c r="T55" s="11" t="s">
        <v>84</v>
      </c>
      <c r="U55" s="11" t="s">
        <v>84</v>
      </c>
      <c r="V55" s="11" t="s">
        <v>84</v>
      </c>
      <c r="W55" s="40">
        <v>306330.90000000002</v>
      </c>
    </row>
    <row r="56" spans="1:23" x14ac:dyDescent="0.25">
      <c r="A56" s="32">
        <v>33695</v>
      </c>
      <c r="B56" s="14" t="s">
        <v>84</v>
      </c>
      <c r="C56" s="11" t="s">
        <v>84</v>
      </c>
      <c r="D56" s="11">
        <v>519092</v>
      </c>
      <c r="E56" s="11">
        <v>28848</v>
      </c>
      <c r="F56" s="11">
        <v>367074.4</v>
      </c>
      <c r="G56" s="11" t="s">
        <v>84</v>
      </c>
      <c r="H56" s="11" t="s">
        <v>84</v>
      </c>
      <c r="I56" s="11" t="s">
        <v>84</v>
      </c>
      <c r="J56" s="11" t="s">
        <v>84</v>
      </c>
      <c r="K56" s="11" t="s">
        <v>84</v>
      </c>
      <c r="L56" s="11" t="s">
        <v>84</v>
      </c>
      <c r="M56" s="11" t="s">
        <v>84</v>
      </c>
      <c r="N56" s="11" t="s">
        <v>84</v>
      </c>
      <c r="O56" s="11" t="s">
        <v>84</v>
      </c>
      <c r="P56" s="11" t="s">
        <v>84</v>
      </c>
      <c r="Q56" s="11" t="s">
        <v>84</v>
      </c>
      <c r="R56" s="11" t="s">
        <v>84</v>
      </c>
      <c r="S56" s="11" t="s">
        <v>84</v>
      </c>
      <c r="T56" s="11" t="s">
        <v>84</v>
      </c>
      <c r="U56" s="11" t="s">
        <v>84</v>
      </c>
      <c r="V56" s="11" t="s">
        <v>84</v>
      </c>
      <c r="W56" s="40">
        <v>305953.8</v>
      </c>
    </row>
    <row r="57" spans="1:23" x14ac:dyDescent="0.25">
      <c r="A57" s="32">
        <v>33786</v>
      </c>
      <c r="B57" s="14" t="s">
        <v>84</v>
      </c>
      <c r="C57" s="11" t="s">
        <v>84</v>
      </c>
      <c r="D57" s="11">
        <v>517608.4</v>
      </c>
      <c r="E57" s="11">
        <v>28485</v>
      </c>
      <c r="F57" s="11">
        <v>366978.7</v>
      </c>
      <c r="G57" s="11" t="s">
        <v>84</v>
      </c>
      <c r="H57" s="11" t="s">
        <v>84</v>
      </c>
      <c r="I57" s="11" t="s">
        <v>84</v>
      </c>
      <c r="J57" s="11" t="s">
        <v>84</v>
      </c>
      <c r="K57" s="11" t="s">
        <v>84</v>
      </c>
      <c r="L57" s="11" t="s">
        <v>84</v>
      </c>
      <c r="M57" s="11" t="s">
        <v>84</v>
      </c>
      <c r="N57" s="11" t="s">
        <v>84</v>
      </c>
      <c r="O57" s="11" t="s">
        <v>84</v>
      </c>
      <c r="P57" s="11" t="s">
        <v>84</v>
      </c>
      <c r="Q57" s="11" t="s">
        <v>84</v>
      </c>
      <c r="R57" s="11" t="s">
        <v>84</v>
      </c>
      <c r="S57" s="11" t="s">
        <v>84</v>
      </c>
      <c r="T57" s="11" t="s">
        <v>84</v>
      </c>
      <c r="U57" s="11" t="s">
        <v>84</v>
      </c>
      <c r="V57" s="11" t="s">
        <v>84</v>
      </c>
      <c r="W57" s="40">
        <v>307911.8</v>
      </c>
    </row>
    <row r="58" spans="1:23" x14ac:dyDescent="0.25">
      <c r="A58" s="32">
        <v>33878</v>
      </c>
      <c r="B58" s="14" t="s">
        <v>84</v>
      </c>
      <c r="C58" s="11" t="s">
        <v>84</v>
      </c>
      <c r="D58" s="11">
        <v>516512</v>
      </c>
      <c r="E58" s="11">
        <v>28348</v>
      </c>
      <c r="F58" s="11">
        <v>366195.20000000001</v>
      </c>
      <c r="G58" s="11" t="s">
        <v>84</v>
      </c>
      <c r="H58" s="11" t="s">
        <v>84</v>
      </c>
      <c r="I58" s="11" t="s">
        <v>84</v>
      </c>
      <c r="J58" s="11" t="s">
        <v>84</v>
      </c>
      <c r="K58" s="11" t="s">
        <v>84</v>
      </c>
      <c r="L58" s="11" t="s">
        <v>84</v>
      </c>
      <c r="M58" s="11" t="s">
        <v>84</v>
      </c>
      <c r="N58" s="11" t="s">
        <v>84</v>
      </c>
      <c r="O58" s="11" t="s">
        <v>84</v>
      </c>
      <c r="P58" s="11" t="s">
        <v>84</v>
      </c>
      <c r="Q58" s="11" t="s">
        <v>84</v>
      </c>
      <c r="R58" s="11" t="s">
        <v>84</v>
      </c>
      <c r="S58" s="11" t="s">
        <v>84</v>
      </c>
      <c r="T58" s="11" t="s">
        <v>84</v>
      </c>
      <c r="U58" s="11" t="s">
        <v>84</v>
      </c>
      <c r="V58" s="11" t="s">
        <v>84</v>
      </c>
      <c r="W58" s="40">
        <v>310078.40000000002</v>
      </c>
    </row>
    <row r="59" spans="1:23" x14ac:dyDescent="0.25">
      <c r="A59" s="32">
        <v>33970</v>
      </c>
      <c r="B59" s="14" t="s">
        <v>84</v>
      </c>
      <c r="C59" s="11" t="s">
        <v>84</v>
      </c>
      <c r="D59" s="11">
        <v>511771</v>
      </c>
      <c r="E59" s="11">
        <v>28358</v>
      </c>
      <c r="F59" s="11">
        <v>363667.9</v>
      </c>
      <c r="G59" s="11" t="s">
        <v>84</v>
      </c>
      <c r="H59" s="11" t="s">
        <v>84</v>
      </c>
      <c r="I59" s="11" t="s">
        <v>84</v>
      </c>
      <c r="J59" s="11" t="s">
        <v>84</v>
      </c>
      <c r="K59" s="11" t="s">
        <v>84</v>
      </c>
      <c r="L59" s="11" t="s">
        <v>84</v>
      </c>
      <c r="M59" s="11" t="s">
        <v>84</v>
      </c>
      <c r="N59" s="11" t="s">
        <v>84</v>
      </c>
      <c r="O59" s="11" t="s">
        <v>84</v>
      </c>
      <c r="P59" s="11" t="s">
        <v>84</v>
      </c>
      <c r="Q59" s="11" t="s">
        <v>84</v>
      </c>
      <c r="R59" s="11" t="s">
        <v>84</v>
      </c>
      <c r="S59" s="11" t="s">
        <v>84</v>
      </c>
      <c r="T59" s="11" t="s">
        <v>84</v>
      </c>
      <c r="U59" s="11" t="s">
        <v>84</v>
      </c>
      <c r="V59" s="11" t="s">
        <v>84</v>
      </c>
      <c r="W59" s="40">
        <v>312347.59999999998</v>
      </c>
    </row>
    <row r="60" spans="1:23" x14ac:dyDescent="0.25">
      <c r="A60" s="32">
        <v>34060</v>
      </c>
      <c r="B60" s="14" t="s">
        <v>84</v>
      </c>
      <c r="C60" s="11" t="s">
        <v>84</v>
      </c>
      <c r="D60" s="11">
        <v>512222.5</v>
      </c>
      <c r="E60" s="11">
        <v>28306</v>
      </c>
      <c r="F60" s="11">
        <v>364180.9</v>
      </c>
      <c r="G60" s="11" t="s">
        <v>84</v>
      </c>
      <c r="H60" s="11" t="s">
        <v>84</v>
      </c>
      <c r="I60" s="11" t="s">
        <v>84</v>
      </c>
      <c r="J60" s="11" t="s">
        <v>84</v>
      </c>
      <c r="K60" s="11" t="s">
        <v>84</v>
      </c>
      <c r="L60" s="11" t="s">
        <v>84</v>
      </c>
      <c r="M60" s="11" t="s">
        <v>84</v>
      </c>
      <c r="N60" s="11" t="s">
        <v>84</v>
      </c>
      <c r="O60" s="11" t="s">
        <v>84</v>
      </c>
      <c r="P60" s="11" t="s">
        <v>84</v>
      </c>
      <c r="Q60" s="11" t="s">
        <v>84</v>
      </c>
      <c r="R60" s="11" t="s">
        <v>84</v>
      </c>
      <c r="S60" s="11" t="s">
        <v>84</v>
      </c>
      <c r="T60" s="11" t="s">
        <v>84</v>
      </c>
      <c r="U60" s="11" t="s">
        <v>84</v>
      </c>
      <c r="V60" s="11" t="s">
        <v>84</v>
      </c>
      <c r="W60" s="40">
        <v>313936</v>
      </c>
    </row>
    <row r="61" spans="1:23" x14ac:dyDescent="0.25">
      <c r="A61" s="32">
        <v>34151</v>
      </c>
      <c r="B61" s="14" t="s">
        <v>84</v>
      </c>
      <c r="C61" s="11" t="s">
        <v>84</v>
      </c>
      <c r="D61" s="11">
        <v>515899.2</v>
      </c>
      <c r="E61" s="11">
        <v>28614</v>
      </c>
      <c r="F61" s="11">
        <v>364740.3</v>
      </c>
      <c r="G61" s="11" t="s">
        <v>84</v>
      </c>
      <c r="H61" s="11" t="s">
        <v>84</v>
      </c>
      <c r="I61" s="11" t="s">
        <v>84</v>
      </c>
      <c r="J61" s="11" t="s">
        <v>84</v>
      </c>
      <c r="K61" s="11" t="s">
        <v>84</v>
      </c>
      <c r="L61" s="11" t="s">
        <v>84</v>
      </c>
      <c r="M61" s="11" t="s">
        <v>84</v>
      </c>
      <c r="N61" s="11" t="s">
        <v>84</v>
      </c>
      <c r="O61" s="11" t="s">
        <v>84</v>
      </c>
      <c r="P61" s="11" t="s">
        <v>84</v>
      </c>
      <c r="Q61" s="11" t="s">
        <v>84</v>
      </c>
      <c r="R61" s="11" t="s">
        <v>84</v>
      </c>
      <c r="S61" s="11" t="s">
        <v>84</v>
      </c>
      <c r="T61" s="11" t="s">
        <v>84</v>
      </c>
      <c r="U61" s="11" t="s">
        <v>84</v>
      </c>
      <c r="V61" s="11" t="s">
        <v>84</v>
      </c>
      <c r="W61" s="40">
        <v>316461.3</v>
      </c>
    </row>
    <row r="62" spans="1:23" x14ac:dyDescent="0.25">
      <c r="A62" s="32">
        <v>34243</v>
      </c>
      <c r="B62" s="14" t="s">
        <v>84</v>
      </c>
      <c r="C62" s="11" t="s">
        <v>84</v>
      </c>
      <c r="D62" s="11">
        <v>515512.2</v>
      </c>
      <c r="E62" s="11">
        <v>28651</v>
      </c>
      <c r="F62" s="11">
        <v>365562.4</v>
      </c>
      <c r="G62" s="11" t="s">
        <v>84</v>
      </c>
      <c r="H62" s="11" t="s">
        <v>84</v>
      </c>
      <c r="I62" s="11" t="s">
        <v>84</v>
      </c>
      <c r="J62" s="11" t="s">
        <v>84</v>
      </c>
      <c r="K62" s="11" t="s">
        <v>84</v>
      </c>
      <c r="L62" s="11" t="s">
        <v>84</v>
      </c>
      <c r="M62" s="11" t="s">
        <v>84</v>
      </c>
      <c r="N62" s="11" t="s">
        <v>84</v>
      </c>
      <c r="O62" s="11" t="s">
        <v>84</v>
      </c>
      <c r="P62" s="11" t="s">
        <v>84</v>
      </c>
      <c r="Q62" s="11" t="s">
        <v>84</v>
      </c>
      <c r="R62" s="11" t="s">
        <v>84</v>
      </c>
      <c r="S62" s="11" t="s">
        <v>84</v>
      </c>
      <c r="T62" s="11" t="s">
        <v>84</v>
      </c>
      <c r="U62" s="11" t="s">
        <v>84</v>
      </c>
      <c r="V62" s="11" t="s">
        <v>84</v>
      </c>
      <c r="W62" s="40">
        <v>318618.09999999998</v>
      </c>
    </row>
    <row r="63" spans="1:23" x14ac:dyDescent="0.25">
      <c r="A63" s="32">
        <v>34335</v>
      </c>
      <c r="B63" s="14" t="s">
        <v>84</v>
      </c>
      <c r="C63" s="11" t="s">
        <v>84</v>
      </c>
      <c r="D63" s="11">
        <v>521752.7</v>
      </c>
      <c r="E63" s="11">
        <v>28952</v>
      </c>
      <c r="F63" s="11">
        <v>367969.9</v>
      </c>
      <c r="G63" s="11" t="s">
        <v>84</v>
      </c>
      <c r="H63" s="11" t="s">
        <v>84</v>
      </c>
      <c r="I63" s="11" t="s">
        <v>84</v>
      </c>
      <c r="J63" s="11" t="s">
        <v>84</v>
      </c>
      <c r="K63" s="11" t="s">
        <v>84</v>
      </c>
      <c r="L63" s="11" t="s">
        <v>84</v>
      </c>
      <c r="M63" s="11" t="s">
        <v>84</v>
      </c>
      <c r="N63" s="11" t="s">
        <v>84</v>
      </c>
      <c r="O63" s="11" t="s">
        <v>84</v>
      </c>
      <c r="P63" s="11" t="s">
        <v>84</v>
      </c>
      <c r="Q63" s="11" t="s">
        <v>84</v>
      </c>
      <c r="R63" s="11" t="s">
        <v>84</v>
      </c>
      <c r="S63" s="11" t="s">
        <v>84</v>
      </c>
      <c r="T63" s="11" t="s">
        <v>84</v>
      </c>
      <c r="U63" s="11" t="s">
        <v>84</v>
      </c>
      <c r="V63" s="11" t="s">
        <v>84</v>
      </c>
      <c r="W63" s="40">
        <v>322449.90000000002</v>
      </c>
    </row>
    <row r="64" spans="1:23" x14ac:dyDescent="0.25">
      <c r="A64" s="32">
        <v>34425</v>
      </c>
      <c r="B64" s="14" t="s">
        <v>84</v>
      </c>
      <c r="C64" s="11" t="s">
        <v>84</v>
      </c>
      <c r="D64" s="11">
        <v>523558.6</v>
      </c>
      <c r="E64" s="11">
        <v>29150</v>
      </c>
      <c r="F64" s="11">
        <v>372167.6</v>
      </c>
      <c r="G64" s="11" t="s">
        <v>84</v>
      </c>
      <c r="H64" s="11" t="s">
        <v>84</v>
      </c>
      <c r="I64" s="11" t="s">
        <v>84</v>
      </c>
      <c r="J64" s="11" t="s">
        <v>84</v>
      </c>
      <c r="K64" s="11" t="s">
        <v>84</v>
      </c>
      <c r="L64" s="11" t="s">
        <v>84</v>
      </c>
      <c r="M64" s="11" t="s">
        <v>84</v>
      </c>
      <c r="N64" s="11" t="s">
        <v>84</v>
      </c>
      <c r="O64" s="11" t="s">
        <v>84</v>
      </c>
      <c r="P64" s="11" t="s">
        <v>84</v>
      </c>
      <c r="Q64" s="11" t="s">
        <v>84</v>
      </c>
      <c r="R64" s="11" t="s">
        <v>84</v>
      </c>
      <c r="S64" s="11" t="s">
        <v>84</v>
      </c>
      <c r="T64" s="11" t="s">
        <v>84</v>
      </c>
      <c r="U64" s="11" t="s">
        <v>84</v>
      </c>
      <c r="V64" s="11" t="s">
        <v>84</v>
      </c>
      <c r="W64" s="40">
        <v>326191.90000000002</v>
      </c>
    </row>
    <row r="65" spans="1:23" x14ac:dyDescent="0.25">
      <c r="A65" s="32">
        <v>34516</v>
      </c>
      <c r="B65" s="14" t="s">
        <v>84</v>
      </c>
      <c r="C65" s="11" t="s">
        <v>84</v>
      </c>
      <c r="D65" s="11">
        <v>527622.30000000005</v>
      </c>
      <c r="E65" s="11">
        <v>29881</v>
      </c>
      <c r="F65" s="11">
        <v>374281.4</v>
      </c>
      <c r="G65" s="11" t="s">
        <v>84</v>
      </c>
      <c r="H65" s="11" t="s">
        <v>84</v>
      </c>
      <c r="I65" s="11" t="s">
        <v>84</v>
      </c>
      <c r="J65" s="11" t="s">
        <v>84</v>
      </c>
      <c r="K65" s="11" t="s">
        <v>84</v>
      </c>
      <c r="L65" s="11" t="s">
        <v>84</v>
      </c>
      <c r="M65" s="11" t="s">
        <v>84</v>
      </c>
      <c r="N65" s="11" t="s">
        <v>84</v>
      </c>
      <c r="O65" s="11" t="s">
        <v>84</v>
      </c>
      <c r="P65" s="11" t="s">
        <v>84</v>
      </c>
      <c r="Q65" s="11" t="s">
        <v>84</v>
      </c>
      <c r="R65" s="11" t="s">
        <v>84</v>
      </c>
      <c r="S65" s="11" t="s">
        <v>84</v>
      </c>
      <c r="T65" s="11" t="s">
        <v>84</v>
      </c>
      <c r="U65" s="11" t="s">
        <v>84</v>
      </c>
      <c r="V65" s="11" t="s">
        <v>84</v>
      </c>
      <c r="W65" s="40">
        <v>329893.90000000002</v>
      </c>
    </row>
    <row r="66" spans="1:23" x14ac:dyDescent="0.25">
      <c r="A66" s="32">
        <v>34608</v>
      </c>
      <c r="B66" s="14" t="s">
        <v>84</v>
      </c>
      <c r="C66" s="11" t="s">
        <v>84</v>
      </c>
      <c r="D66" s="11">
        <v>534459.5</v>
      </c>
      <c r="E66" s="11">
        <v>30435</v>
      </c>
      <c r="F66" s="11">
        <v>377827</v>
      </c>
      <c r="G66" s="11" t="s">
        <v>84</v>
      </c>
      <c r="H66" s="11" t="s">
        <v>84</v>
      </c>
      <c r="I66" s="11" t="s">
        <v>84</v>
      </c>
      <c r="J66" s="11" t="s">
        <v>84</v>
      </c>
      <c r="K66" s="11" t="s">
        <v>84</v>
      </c>
      <c r="L66" s="11" t="s">
        <v>84</v>
      </c>
      <c r="M66" s="11" t="s">
        <v>84</v>
      </c>
      <c r="N66" s="11" t="s">
        <v>84</v>
      </c>
      <c r="O66" s="11" t="s">
        <v>84</v>
      </c>
      <c r="P66" s="11" t="s">
        <v>84</v>
      </c>
      <c r="Q66" s="11" t="s">
        <v>84</v>
      </c>
      <c r="R66" s="11" t="s">
        <v>84</v>
      </c>
      <c r="S66" s="11" t="s">
        <v>84</v>
      </c>
      <c r="T66" s="11" t="s">
        <v>84</v>
      </c>
      <c r="U66" s="11" t="s">
        <v>84</v>
      </c>
      <c r="V66" s="11" t="s">
        <v>84</v>
      </c>
      <c r="W66" s="40">
        <v>331768.7</v>
      </c>
    </row>
    <row r="67" spans="1:23" x14ac:dyDescent="0.25">
      <c r="A67" s="32">
        <v>34700</v>
      </c>
      <c r="B67" s="34">
        <v>1768406.3</v>
      </c>
      <c r="C67" s="40">
        <v>66851.7</v>
      </c>
      <c r="D67" s="11">
        <v>532024.4</v>
      </c>
      <c r="E67" s="11">
        <v>30255</v>
      </c>
      <c r="F67" s="11">
        <v>379642.3</v>
      </c>
      <c r="G67" s="11">
        <v>19576.400000000001</v>
      </c>
      <c r="H67" s="11">
        <v>351786</v>
      </c>
      <c r="I67" s="11">
        <v>5675.4</v>
      </c>
      <c r="J67" s="11" t="s">
        <v>84</v>
      </c>
      <c r="K67" s="11" t="s">
        <v>84</v>
      </c>
      <c r="L67" s="40">
        <v>33762.1</v>
      </c>
      <c r="M67" s="40">
        <v>175970</v>
      </c>
      <c r="N67" s="40">
        <v>39188.400000000001</v>
      </c>
      <c r="O67" s="40">
        <v>5629.2</v>
      </c>
      <c r="P67" s="11" t="s">
        <v>84</v>
      </c>
      <c r="Q67" s="40">
        <v>2925.8</v>
      </c>
      <c r="R67" s="40">
        <v>8625.1</v>
      </c>
      <c r="S67" s="40">
        <v>1978.3</v>
      </c>
      <c r="T67" s="40">
        <v>2414.3000000000002</v>
      </c>
      <c r="U67" s="40">
        <v>3567.8</v>
      </c>
      <c r="V67" s="40">
        <v>48449.8</v>
      </c>
      <c r="W67" s="40">
        <v>331270.7</v>
      </c>
    </row>
    <row r="68" spans="1:23" x14ac:dyDescent="0.25">
      <c r="A68" s="32">
        <v>34790</v>
      </c>
      <c r="B68" s="34">
        <v>1779053.8</v>
      </c>
      <c r="C68" s="40">
        <v>67176.899999999994</v>
      </c>
      <c r="D68" s="11">
        <v>536733.1</v>
      </c>
      <c r="E68" s="11">
        <v>30960</v>
      </c>
      <c r="F68" s="11">
        <v>381481.7</v>
      </c>
      <c r="G68" s="11">
        <v>19871.900000000001</v>
      </c>
      <c r="H68" s="11">
        <v>352890</v>
      </c>
      <c r="I68" s="11">
        <v>5665.3</v>
      </c>
      <c r="J68" s="11" t="s">
        <v>84</v>
      </c>
      <c r="K68" s="11" t="s">
        <v>84</v>
      </c>
      <c r="L68" s="40">
        <v>34184</v>
      </c>
      <c r="M68" s="40">
        <v>177180</v>
      </c>
      <c r="N68" s="40">
        <v>39576.6</v>
      </c>
      <c r="O68" s="40">
        <v>5666.7</v>
      </c>
      <c r="P68" s="11" t="s">
        <v>84</v>
      </c>
      <c r="Q68" s="40">
        <v>2952.9</v>
      </c>
      <c r="R68" s="40">
        <v>8763.1</v>
      </c>
      <c r="S68" s="40">
        <v>1975</v>
      </c>
      <c r="T68" s="40">
        <v>2408.6</v>
      </c>
      <c r="U68" s="40">
        <v>3649.2</v>
      </c>
      <c r="V68" s="40">
        <v>48311.199999999997</v>
      </c>
      <c r="W68" s="40">
        <v>332465.8</v>
      </c>
    </row>
    <row r="69" spans="1:23" x14ac:dyDescent="0.25">
      <c r="A69" s="32">
        <v>34881</v>
      </c>
      <c r="B69" s="34">
        <v>1784168.7</v>
      </c>
      <c r="C69" s="40">
        <v>67676.800000000003</v>
      </c>
      <c r="D69" s="11">
        <v>538539.19999999995</v>
      </c>
      <c r="E69" s="11">
        <v>31057</v>
      </c>
      <c r="F69" s="11">
        <v>381950.3</v>
      </c>
      <c r="G69" s="11">
        <v>20477.3</v>
      </c>
      <c r="H69" s="11">
        <v>352158</v>
      </c>
      <c r="I69" s="11">
        <v>5678.6</v>
      </c>
      <c r="J69" s="11" t="s">
        <v>84</v>
      </c>
      <c r="K69" s="11" t="s">
        <v>84</v>
      </c>
      <c r="L69" s="40">
        <v>34338.6</v>
      </c>
      <c r="M69" s="40">
        <v>178023</v>
      </c>
      <c r="N69" s="40">
        <v>39800.400000000001</v>
      </c>
      <c r="O69" s="40">
        <v>5678.1</v>
      </c>
      <c r="P69" s="11" t="s">
        <v>84</v>
      </c>
      <c r="Q69" s="40">
        <v>2962.1</v>
      </c>
      <c r="R69" s="40">
        <v>8831.7000000000007</v>
      </c>
      <c r="S69" s="40">
        <v>1986.3</v>
      </c>
      <c r="T69" s="40">
        <v>2370.4</v>
      </c>
      <c r="U69" s="40">
        <v>3637.9</v>
      </c>
      <c r="V69" s="40">
        <v>48512.6</v>
      </c>
      <c r="W69" s="40">
        <v>335731.7</v>
      </c>
    </row>
    <row r="70" spans="1:23" x14ac:dyDescent="0.25">
      <c r="A70" s="32">
        <v>34973</v>
      </c>
      <c r="B70" s="34">
        <v>1789463.3</v>
      </c>
      <c r="C70" s="40">
        <v>67930.3</v>
      </c>
      <c r="D70" s="11">
        <v>538281.19999999995</v>
      </c>
      <c r="E70" s="11">
        <v>31127</v>
      </c>
      <c r="F70" s="11">
        <v>382138.7</v>
      </c>
      <c r="G70" s="11">
        <v>20785</v>
      </c>
      <c r="H70" s="11">
        <v>355198</v>
      </c>
      <c r="I70" s="11">
        <v>6052.5</v>
      </c>
      <c r="J70" s="11" t="s">
        <v>84</v>
      </c>
      <c r="K70" s="11" t="s">
        <v>84</v>
      </c>
      <c r="L70" s="40">
        <v>34588.9</v>
      </c>
      <c r="M70" s="40">
        <v>179277</v>
      </c>
      <c r="N70" s="40">
        <v>40027.599999999999</v>
      </c>
      <c r="O70" s="40">
        <v>5702.7</v>
      </c>
      <c r="P70" s="11" t="s">
        <v>84</v>
      </c>
      <c r="Q70" s="40">
        <v>2967.1</v>
      </c>
      <c r="R70" s="40">
        <v>8997.9</v>
      </c>
      <c r="S70" s="40">
        <v>1988.7</v>
      </c>
      <c r="T70" s="40">
        <v>2377.3000000000002</v>
      </c>
      <c r="U70" s="40">
        <v>3732.1</v>
      </c>
      <c r="V70" s="40">
        <v>48867.6</v>
      </c>
      <c r="W70" s="40">
        <v>336677.6</v>
      </c>
    </row>
    <row r="71" spans="1:23" x14ac:dyDescent="0.25">
      <c r="A71" s="32">
        <v>35065</v>
      </c>
      <c r="B71" s="34">
        <v>1791080.4</v>
      </c>
      <c r="C71" s="40">
        <v>67780.600000000006</v>
      </c>
      <c r="D71" s="11">
        <v>532766.5</v>
      </c>
      <c r="E71" s="11">
        <v>31518</v>
      </c>
      <c r="F71" s="11">
        <v>384696.9</v>
      </c>
      <c r="G71" s="11">
        <v>21273.7</v>
      </c>
      <c r="H71" s="11">
        <v>357814.6</v>
      </c>
      <c r="I71" s="11">
        <v>5796.3</v>
      </c>
      <c r="J71" s="11">
        <v>114766.8</v>
      </c>
      <c r="K71" s="11">
        <v>55455</v>
      </c>
      <c r="L71" s="40">
        <v>34795.699999999997</v>
      </c>
      <c r="M71" s="40">
        <v>180434</v>
      </c>
      <c r="N71" s="40">
        <v>40233.699999999997</v>
      </c>
      <c r="O71" s="40">
        <v>5753.7</v>
      </c>
      <c r="P71" s="11" t="s">
        <v>84</v>
      </c>
      <c r="Q71" s="40">
        <v>2890.8</v>
      </c>
      <c r="R71" s="40">
        <v>9148.9</v>
      </c>
      <c r="S71" s="40">
        <v>2018.4</v>
      </c>
      <c r="T71" s="40">
        <v>2360.9</v>
      </c>
      <c r="U71" s="40">
        <v>3763.6</v>
      </c>
      <c r="V71" s="40">
        <v>48874.9</v>
      </c>
      <c r="W71" s="40">
        <v>339713.4</v>
      </c>
    </row>
    <row r="72" spans="1:23" x14ac:dyDescent="0.25">
      <c r="A72" s="32">
        <v>35156</v>
      </c>
      <c r="B72" s="34">
        <v>1803999.1</v>
      </c>
      <c r="C72" s="40">
        <v>68300.600000000006</v>
      </c>
      <c r="D72" s="11">
        <v>540506.5</v>
      </c>
      <c r="E72" s="11">
        <v>31741</v>
      </c>
      <c r="F72" s="11">
        <v>385629.2</v>
      </c>
      <c r="G72" s="11">
        <v>21727.5</v>
      </c>
      <c r="H72" s="11">
        <v>355979</v>
      </c>
      <c r="I72" s="11">
        <v>5864.2</v>
      </c>
      <c r="J72" s="11">
        <v>116036.7</v>
      </c>
      <c r="K72" s="11">
        <v>55977.5</v>
      </c>
      <c r="L72" s="40">
        <v>35231.9</v>
      </c>
      <c r="M72" s="40">
        <v>181582</v>
      </c>
      <c r="N72" s="40">
        <v>40470.400000000001</v>
      </c>
      <c r="O72" s="40">
        <v>5792</v>
      </c>
      <c r="P72" s="11" t="s">
        <v>84</v>
      </c>
      <c r="Q72" s="40">
        <v>2869.7</v>
      </c>
      <c r="R72" s="40">
        <v>9273</v>
      </c>
      <c r="S72" s="40">
        <v>2049.8000000000002</v>
      </c>
      <c r="T72" s="40">
        <v>2367.6999999999998</v>
      </c>
      <c r="U72" s="40">
        <v>3740</v>
      </c>
      <c r="V72" s="40">
        <v>50198.5</v>
      </c>
      <c r="W72" s="40">
        <v>340795</v>
      </c>
    </row>
    <row r="73" spans="1:23" x14ac:dyDescent="0.25">
      <c r="A73" s="32">
        <v>35247</v>
      </c>
      <c r="B73" s="34">
        <v>1815203.6</v>
      </c>
      <c r="C73" s="40">
        <v>68646.100000000006</v>
      </c>
      <c r="D73" s="11">
        <v>543860.4</v>
      </c>
      <c r="E73" s="11">
        <v>32006</v>
      </c>
      <c r="F73" s="11">
        <v>387950.7</v>
      </c>
      <c r="G73" s="11">
        <v>21753.1</v>
      </c>
      <c r="H73" s="11">
        <v>356622.5</v>
      </c>
      <c r="I73" s="11">
        <v>5817.7</v>
      </c>
      <c r="J73" s="11">
        <v>117657.60000000001</v>
      </c>
      <c r="K73" s="11">
        <v>56205</v>
      </c>
      <c r="L73" s="40">
        <v>35746.699999999997</v>
      </c>
      <c r="M73" s="40">
        <v>183351</v>
      </c>
      <c r="N73" s="40">
        <v>41021.800000000003</v>
      </c>
      <c r="O73" s="40">
        <v>5894.4</v>
      </c>
      <c r="P73" s="11" t="s">
        <v>84</v>
      </c>
      <c r="Q73" s="40">
        <v>2874.2</v>
      </c>
      <c r="R73" s="40">
        <v>9491.7999999999993</v>
      </c>
      <c r="S73" s="40">
        <v>2127.6999999999998</v>
      </c>
      <c r="T73" s="40">
        <v>2441.8000000000002</v>
      </c>
      <c r="U73" s="40">
        <v>3891.9</v>
      </c>
      <c r="V73" s="40">
        <v>50340.5</v>
      </c>
      <c r="W73" s="40">
        <v>343122.6</v>
      </c>
    </row>
    <row r="74" spans="1:23" x14ac:dyDescent="0.25">
      <c r="A74" s="32">
        <v>35339</v>
      </c>
      <c r="B74" s="34">
        <v>1822408.2</v>
      </c>
      <c r="C74" s="40">
        <v>69193.7</v>
      </c>
      <c r="D74" s="11">
        <v>546827.4</v>
      </c>
      <c r="E74" s="11">
        <v>32648</v>
      </c>
      <c r="F74" s="11">
        <v>388349.7</v>
      </c>
      <c r="G74" s="11">
        <v>22135</v>
      </c>
      <c r="H74" s="11">
        <v>356458.9</v>
      </c>
      <c r="I74" s="11">
        <v>5914</v>
      </c>
      <c r="J74" s="11">
        <v>118490.2</v>
      </c>
      <c r="K74" s="11">
        <v>56464.2</v>
      </c>
      <c r="L74" s="40">
        <v>35885.4</v>
      </c>
      <c r="M74" s="40">
        <v>184085</v>
      </c>
      <c r="N74" s="40">
        <v>41461.300000000003</v>
      </c>
      <c r="O74" s="40">
        <v>5978.2</v>
      </c>
      <c r="P74" s="11" t="s">
        <v>84</v>
      </c>
      <c r="Q74" s="40">
        <v>2905.3</v>
      </c>
      <c r="R74" s="40">
        <v>9683.7999999999993</v>
      </c>
      <c r="S74" s="40">
        <v>2153.6</v>
      </c>
      <c r="T74" s="40">
        <v>2597.9</v>
      </c>
      <c r="U74" s="40">
        <v>3910.8</v>
      </c>
      <c r="V74" s="40">
        <v>50357.599999999999</v>
      </c>
      <c r="W74" s="40">
        <v>346389.6</v>
      </c>
    </row>
    <row r="75" spans="1:23" x14ac:dyDescent="0.25">
      <c r="A75" s="32">
        <v>35431</v>
      </c>
      <c r="B75" s="34">
        <v>1826059.4</v>
      </c>
      <c r="C75" s="40">
        <v>69827.7</v>
      </c>
      <c r="D75" s="11">
        <v>543554.1</v>
      </c>
      <c r="E75" s="11">
        <v>33131</v>
      </c>
      <c r="F75" s="11">
        <v>389797.9</v>
      </c>
      <c r="G75" s="11">
        <v>22933.8</v>
      </c>
      <c r="H75" s="11">
        <v>357399.9</v>
      </c>
      <c r="I75" s="11">
        <v>6013.3</v>
      </c>
      <c r="J75" s="11">
        <v>119776.9</v>
      </c>
      <c r="K75" s="11">
        <v>56521.7</v>
      </c>
      <c r="L75" s="40">
        <v>36424.6</v>
      </c>
      <c r="M75" s="40">
        <v>186181</v>
      </c>
      <c r="N75" s="40">
        <v>41701.5</v>
      </c>
      <c r="O75" s="40">
        <v>6026.9</v>
      </c>
      <c r="P75" s="11" t="s">
        <v>84</v>
      </c>
      <c r="Q75" s="40">
        <v>2915.2</v>
      </c>
      <c r="R75" s="40">
        <v>9792.2000000000007</v>
      </c>
      <c r="S75" s="40">
        <v>2230.6999999999998</v>
      </c>
      <c r="T75" s="40">
        <v>2551.1</v>
      </c>
      <c r="U75" s="40">
        <v>3969.7</v>
      </c>
      <c r="V75" s="40">
        <v>50989.599999999999</v>
      </c>
      <c r="W75" s="40">
        <v>353066.8</v>
      </c>
    </row>
    <row r="76" spans="1:23" x14ac:dyDescent="0.25">
      <c r="A76" s="32">
        <v>35521</v>
      </c>
      <c r="B76" s="34">
        <v>1849324.7</v>
      </c>
      <c r="C76" s="40">
        <v>70867.8</v>
      </c>
      <c r="D76" s="11">
        <v>551165.30000000005</v>
      </c>
      <c r="E76" s="11">
        <v>33644</v>
      </c>
      <c r="F76" s="11">
        <v>394319.2</v>
      </c>
      <c r="G76" s="11">
        <v>23922.9</v>
      </c>
      <c r="H76" s="11">
        <v>362296.7</v>
      </c>
      <c r="I76" s="11">
        <v>6142</v>
      </c>
      <c r="J76" s="11">
        <v>121038.9</v>
      </c>
      <c r="K76" s="11">
        <v>56719.199999999997</v>
      </c>
      <c r="L76" s="40">
        <v>36754.1</v>
      </c>
      <c r="M76" s="40">
        <v>187882</v>
      </c>
      <c r="N76" s="40">
        <v>42408.2</v>
      </c>
      <c r="O76" s="40">
        <v>6157</v>
      </c>
      <c r="P76" s="11" t="s">
        <v>84</v>
      </c>
      <c r="Q76" s="40">
        <v>2933.5</v>
      </c>
      <c r="R76" s="40">
        <v>9934.6</v>
      </c>
      <c r="S76" s="40">
        <v>2303.6</v>
      </c>
      <c r="T76" s="40">
        <v>2657.6</v>
      </c>
      <c r="U76" s="40">
        <v>4082.9</v>
      </c>
      <c r="V76" s="40">
        <v>51865.4</v>
      </c>
      <c r="W76" s="40">
        <v>356187.5</v>
      </c>
    </row>
    <row r="77" spans="1:23" x14ac:dyDescent="0.25">
      <c r="A77" s="32">
        <v>35612</v>
      </c>
      <c r="B77" s="34">
        <v>1863021.2</v>
      </c>
      <c r="C77" s="40">
        <v>71487.100000000006</v>
      </c>
      <c r="D77" s="11">
        <v>553358.4</v>
      </c>
      <c r="E77" s="11">
        <v>34231</v>
      </c>
      <c r="F77" s="11">
        <v>397175.9</v>
      </c>
      <c r="G77" s="11">
        <v>24430</v>
      </c>
      <c r="H77" s="11">
        <v>364466.4</v>
      </c>
      <c r="I77" s="11">
        <v>6285.2</v>
      </c>
      <c r="J77" s="11">
        <v>122793.3</v>
      </c>
      <c r="K77" s="11">
        <v>57579.5</v>
      </c>
      <c r="L77" s="40">
        <v>37251.800000000003</v>
      </c>
      <c r="M77" s="40">
        <v>189782</v>
      </c>
      <c r="N77" s="40">
        <v>43088.5</v>
      </c>
      <c r="O77" s="40">
        <v>6199.3</v>
      </c>
      <c r="P77" s="11" t="s">
        <v>84</v>
      </c>
      <c r="Q77" s="40">
        <v>2976.7</v>
      </c>
      <c r="R77" s="40">
        <v>10097.6</v>
      </c>
      <c r="S77" s="40">
        <v>2369.9</v>
      </c>
      <c r="T77" s="40">
        <v>2715.7</v>
      </c>
      <c r="U77" s="40">
        <v>4222.8999999999996</v>
      </c>
      <c r="V77" s="40">
        <v>51719</v>
      </c>
      <c r="W77" s="40">
        <v>357935</v>
      </c>
    </row>
    <row r="78" spans="1:23" x14ac:dyDescent="0.25">
      <c r="A78" s="32">
        <v>35704</v>
      </c>
      <c r="B78" s="34">
        <v>1883629.8</v>
      </c>
      <c r="C78" s="40">
        <v>71902.399999999994</v>
      </c>
      <c r="D78" s="11">
        <v>557228.5</v>
      </c>
      <c r="E78" s="11">
        <v>34905</v>
      </c>
      <c r="F78" s="11">
        <v>401440.3</v>
      </c>
      <c r="G78" s="11">
        <v>25036</v>
      </c>
      <c r="H78" s="11">
        <v>370537.9</v>
      </c>
      <c r="I78" s="11">
        <v>6289</v>
      </c>
      <c r="J78" s="11">
        <v>124362.5</v>
      </c>
      <c r="K78" s="11">
        <v>58268.800000000003</v>
      </c>
      <c r="L78" s="40">
        <v>37499.300000000003</v>
      </c>
      <c r="M78" s="40">
        <v>192523</v>
      </c>
      <c r="N78" s="40">
        <v>43502.1</v>
      </c>
      <c r="O78" s="40">
        <v>6241.8</v>
      </c>
      <c r="P78" s="11" t="s">
        <v>84</v>
      </c>
      <c r="Q78" s="40">
        <v>3019.5</v>
      </c>
      <c r="R78" s="40">
        <v>10054.4</v>
      </c>
      <c r="S78" s="40">
        <v>2423</v>
      </c>
      <c r="T78" s="40">
        <v>2767.6</v>
      </c>
      <c r="U78" s="40">
        <v>4300.7</v>
      </c>
      <c r="V78" s="40">
        <v>51711.9</v>
      </c>
      <c r="W78" s="40">
        <v>361647.4</v>
      </c>
    </row>
    <row r="79" spans="1:23" x14ac:dyDescent="0.25">
      <c r="A79" s="32">
        <v>35796</v>
      </c>
      <c r="B79" s="34">
        <v>1894743</v>
      </c>
      <c r="C79" s="40">
        <v>72080.600000000006</v>
      </c>
      <c r="D79" s="11">
        <v>561679.1</v>
      </c>
      <c r="E79" s="11">
        <v>34883</v>
      </c>
      <c r="F79" s="11">
        <v>404996.5</v>
      </c>
      <c r="G79" s="11">
        <v>25339</v>
      </c>
      <c r="H79" s="11">
        <v>368036</v>
      </c>
      <c r="I79" s="11">
        <v>6377.1</v>
      </c>
      <c r="J79" s="11">
        <v>126044.8</v>
      </c>
      <c r="K79" s="11">
        <v>58802.400000000001</v>
      </c>
      <c r="L79" s="40">
        <v>38032.5</v>
      </c>
      <c r="M79" s="40">
        <v>194436</v>
      </c>
      <c r="N79" s="40">
        <v>44022.6</v>
      </c>
      <c r="O79" s="40">
        <v>6280.1</v>
      </c>
      <c r="P79" s="11" t="s">
        <v>84</v>
      </c>
      <c r="Q79" s="40">
        <v>3070</v>
      </c>
      <c r="R79" s="40">
        <v>10216.5</v>
      </c>
      <c r="S79" s="40">
        <v>2447</v>
      </c>
      <c r="T79" s="40">
        <v>2847.3</v>
      </c>
      <c r="U79" s="40">
        <v>4368.8</v>
      </c>
      <c r="V79" s="40">
        <v>52491.6</v>
      </c>
      <c r="W79" s="40">
        <v>364394.8</v>
      </c>
    </row>
    <row r="80" spans="1:23" x14ac:dyDescent="0.25">
      <c r="A80" s="32">
        <v>35886</v>
      </c>
      <c r="B80" s="34">
        <v>1902613</v>
      </c>
      <c r="C80" s="40">
        <v>72324.100000000006</v>
      </c>
      <c r="D80" s="11">
        <v>560002</v>
      </c>
      <c r="E80" s="11">
        <v>35604</v>
      </c>
      <c r="F80" s="11">
        <v>408494.7</v>
      </c>
      <c r="G80" s="11">
        <v>25946.9</v>
      </c>
      <c r="H80" s="11">
        <v>369432.6</v>
      </c>
      <c r="I80" s="11">
        <v>6535.4</v>
      </c>
      <c r="J80" s="11">
        <v>126943.5</v>
      </c>
      <c r="K80" s="11">
        <v>59318.6</v>
      </c>
      <c r="L80" s="40">
        <v>38590.699999999997</v>
      </c>
      <c r="M80" s="40">
        <v>195906</v>
      </c>
      <c r="N80" s="40">
        <v>44213.7</v>
      </c>
      <c r="O80" s="40">
        <v>6308.4</v>
      </c>
      <c r="P80" s="11" t="s">
        <v>84</v>
      </c>
      <c r="Q80" s="40">
        <v>3107.3</v>
      </c>
      <c r="R80" s="40">
        <v>10219.799999999999</v>
      </c>
      <c r="S80" s="40">
        <v>2438.1999999999998</v>
      </c>
      <c r="T80" s="40">
        <v>2860.7</v>
      </c>
      <c r="U80" s="40">
        <v>4458.5</v>
      </c>
      <c r="V80" s="40">
        <v>52095.1</v>
      </c>
      <c r="W80" s="40">
        <v>367699</v>
      </c>
    </row>
    <row r="81" spans="1:23" x14ac:dyDescent="0.25">
      <c r="A81" s="32">
        <v>35977</v>
      </c>
      <c r="B81" s="34">
        <v>1913428.1</v>
      </c>
      <c r="C81" s="40">
        <v>72554.7</v>
      </c>
      <c r="D81" s="11">
        <v>561421.1</v>
      </c>
      <c r="E81" s="11">
        <v>36240</v>
      </c>
      <c r="F81" s="11">
        <v>411580.4</v>
      </c>
      <c r="G81" s="11">
        <v>26977.5</v>
      </c>
      <c r="H81" s="11">
        <v>369998.5</v>
      </c>
      <c r="I81" s="11">
        <v>6635.7</v>
      </c>
      <c r="J81" s="11">
        <v>128035.1</v>
      </c>
      <c r="K81" s="11">
        <v>59498.400000000001</v>
      </c>
      <c r="L81" s="40">
        <v>39052.6</v>
      </c>
      <c r="M81" s="40">
        <v>198255</v>
      </c>
      <c r="N81" s="40">
        <v>44353</v>
      </c>
      <c r="O81" s="40">
        <v>6369.8</v>
      </c>
      <c r="P81" s="11" t="s">
        <v>84</v>
      </c>
      <c r="Q81" s="40">
        <v>3175.3</v>
      </c>
      <c r="R81" s="40">
        <v>10144.1</v>
      </c>
      <c r="S81" s="40">
        <v>2443.9</v>
      </c>
      <c r="T81" s="40">
        <v>2851.1</v>
      </c>
      <c r="U81" s="40">
        <v>4502.6000000000004</v>
      </c>
      <c r="V81" s="40">
        <v>53052.4</v>
      </c>
      <c r="W81" s="40">
        <v>370440</v>
      </c>
    </row>
    <row r="82" spans="1:23" x14ac:dyDescent="0.25">
      <c r="A82" s="32">
        <v>36069</v>
      </c>
      <c r="B82" s="34">
        <v>1918054.6</v>
      </c>
      <c r="C82" s="40">
        <v>72740.3</v>
      </c>
      <c r="D82" s="11">
        <v>561227.6</v>
      </c>
      <c r="E82" s="11">
        <v>36561</v>
      </c>
      <c r="F82" s="11">
        <v>414622.6</v>
      </c>
      <c r="G82" s="11">
        <v>26389.9</v>
      </c>
      <c r="H82" s="11">
        <v>368314</v>
      </c>
      <c r="I82" s="11">
        <v>6672</v>
      </c>
      <c r="J82" s="11">
        <v>129206.39999999999</v>
      </c>
      <c r="K82" s="11">
        <v>59674.5</v>
      </c>
      <c r="L82" s="40">
        <v>39342.5</v>
      </c>
      <c r="M82" s="40">
        <v>200338</v>
      </c>
      <c r="N82" s="40">
        <v>44709.4</v>
      </c>
      <c r="O82" s="40">
        <v>6422.4</v>
      </c>
      <c r="P82" s="11" t="s">
        <v>84</v>
      </c>
      <c r="Q82" s="40">
        <v>3216.1</v>
      </c>
      <c r="R82" s="40">
        <v>10898.2</v>
      </c>
      <c r="S82" s="40">
        <v>2397</v>
      </c>
      <c r="T82" s="40">
        <v>2829.8</v>
      </c>
      <c r="U82" s="40">
        <v>4497.7</v>
      </c>
      <c r="V82" s="40">
        <v>53222.5</v>
      </c>
      <c r="W82" s="40">
        <v>374044.3</v>
      </c>
    </row>
    <row r="83" spans="1:23" x14ac:dyDescent="0.25">
      <c r="A83" s="45">
        <v>36161</v>
      </c>
      <c r="B83" s="35">
        <v>1934860.7</v>
      </c>
      <c r="C83" s="35">
        <v>73497.399999999994</v>
      </c>
      <c r="D83">
        <v>565742.69999999995</v>
      </c>
      <c r="E83">
        <v>37011</v>
      </c>
      <c r="F83">
        <v>417049.5</v>
      </c>
      <c r="G83">
        <v>27825.5</v>
      </c>
      <c r="H83">
        <v>370448.6</v>
      </c>
      <c r="I83">
        <v>6837.9</v>
      </c>
      <c r="J83">
        <v>131353.20000000001</v>
      </c>
      <c r="K83">
        <v>60296.2</v>
      </c>
      <c r="L83" s="35">
        <v>39861.599999999999</v>
      </c>
      <c r="M83" s="35">
        <v>201961</v>
      </c>
      <c r="N83" s="35">
        <v>45064.4</v>
      </c>
      <c r="O83" s="35">
        <v>6517.1</v>
      </c>
      <c r="P83" t="s">
        <v>84</v>
      </c>
      <c r="Q83" s="35">
        <v>3226.3</v>
      </c>
      <c r="R83" s="35">
        <v>10539.2</v>
      </c>
      <c r="S83" s="35">
        <v>2386</v>
      </c>
      <c r="T83" s="35">
        <v>2890.3</v>
      </c>
      <c r="U83" s="35">
        <v>4419.5</v>
      </c>
      <c r="V83" s="37">
        <v>53704.7</v>
      </c>
      <c r="W83" s="37">
        <v>376157.6</v>
      </c>
    </row>
    <row r="84" spans="1:23" x14ac:dyDescent="0.25">
      <c r="A84" s="45">
        <v>36251</v>
      </c>
      <c r="B84" s="35">
        <v>1947841.4</v>
      </c>
      <c r="C84" s="35">
        <v>74490.600000000006</v>
      </c>
      <c r="D84">
        <v>567032.69999999995</v>
      </c>
      <c r="E84">
        <v>37311</v>
      </c>
      <c r="F84">
        <v>420519.7</v>
      </c>
      <c r="G84">
        <v>28153.599999999999</v>
      </c>
      <c r="H84">
        <v>371954.8</v>
      </c>
      <c r="I84">
        <v>7029.2</v>
      </c>
      <c r="J84">
        <v>132815.20000000001</v>
      </c>
      <c r="K84">
        <v>60916.9</v>
      </c>
      <c r="L84" s="35">
        <v>40070.199999999997</v>
      </c>
      <c r="M84" s="35">
        <v>205006</v>
      </c>
      <c r="N84" s="35">
        <v>45461.3</v>
      </c>
      <c r="O84" s="35">
        <v>6756.8</v>
      </c>
      <c r="P84" t="s">
        <v>84</v>
      </c>
      <c r="Q84" s="35">
        <v>3262.5</v>
      </c>
      <c r="R84" s="35">
        <v>10351.799999999999</v>
      </c>
      <c r="S84" s="35">
        <v>2399.1999999999998</v>
      </c>
      <c r="T84" s="35">
        <v>2861.3</v>
      </c>
      <c r="U84" s="35">
        <v>4457.2</v>
      </c>
      <c r="V84" s="37">
        <v>53982</v>
      </c>
      <c r="W84" s="37">
        <v>376390.9</v>
      </c>
    </row>
    <row r="85" spans="1:23" x14ac:dyDescent="0.25">
      <c r="A85" s="45">
        <v>36342</v>
      </c>
      <c r="B85" s="35">
        <v>1969842</v>
      </c>
      <c r="C85" s="35">
        <v>75567.5</v>
      </c>
      <c r="D85">
        <v>572837.80000000005</v>
      </c>
      <c r="E85">
        <v>37422</v>
      </c>
      <c r="F85">
        <v>425386.9</v>
      </c>
      <c r="G85">
        <v>29487.1</v>
      </c>
      <c r="H85">
        <v>375123.5</v>
      </c>
      <c r="I85">
        <v>7262.8</v>
      </c>
      <c r="J85">
        <v>134655.20000000001</v>
      </c>
      <c r="K85">
        <v>61755.6</v>
      </c>
      <c r="L85" s="35">
        <v>40422.199999999997</v>
      </c>
      <c r="M85" s="35">
        <v>207455</v>
      </c>
      <c r="N85" s="35">
        <v>45630.7</v>
      </c>
      <c r="O85" s="35">
        <v>6646.7</v>
      </c>
      <c r="P85" t="s">
        <v>84</v>
      </c>
      <c r="Q85" s="35">
        <v>3326.1</v>
      </c>
      <c r="R85" s="35">
        <v>10276</v>
      </c>
      <c r="S85" s="35">
        <v>2427.8000000000002</v>
      </c>
      <c r="T85" s="35">
        <v>2916.6</v>
      </c>
      <c r="U85" s="35">
        <v>4372.5</v>
      </c>
      <c r="V85" s="37">
        <v>54315.7</v>
      </c>
      <c r="W85" s="37">
        <v>383108.4</v>
      </c>
    </row>
    <row r="86" spans="1:23" x14ac:dyDescent="0.25">
      <c r="A86" s="45">
        <v>36434</v>
      </c>
      <c r="B86" s="35">
        <v>1995081.7</v>
      </c>
      <c r="C86" s="35">
        <v>76464.2</v>
      </c>
      <c r="D86">
        <v>579997.5</v>
      </c>
      <c r="E86">
        <v>37912</v>
      </c>
      <c r="F86">
        <v>430743.9</v>
      </c>
      <c r="G86">
        <v>30191.1</v>
      </c>
      <c r="H86">
        <v>380482.2</v>
      </c>
      <c r="I86">
        <v>7308.7</v>
      </c>
      <c r="J86">
        <v>136555.6</v>
      </c>
      <c r="K86">
        <v>62317.1</v>
      </c>
      <c r="L86" s="35">
        <v>40691.599999999999</v>
      </c>
      <c r="M86" s="35">
        <v>209896</v>
      </c>
      <c r="N86" s="35">
        <v>46359.9</v>
      </c>
      <c r="O86" s="35">
        <v>6763.2</v>
      </c>
      <c r="P86" t="s">
        <v>84</v>
      </c>
      <c r="Q86" s="35">
        <v>3381.9</v>
      </c>
      <c r="R86" s="35">
        <v>10226.6</v>
      </c>
      <c r="S86" s="35">
        <v>2474.1</v>
      </c>
      <c r="T86" s="35">
        <v>2977.3</v>
      </c>
      <c r="U86" s="35">
        <v>4377</v>
      </c>
      <c r="V86" s="37">
        <v>55075.4</v>
      </c>
      <c r="W86" s="37">
        <v>388375.3</v>
      </c>
    </row>
    <row r="87" spans="1:23" x14ac:dyDescent="0.25">
      <c r="A87" s="45">
        <v>36526</v>
      </c>
      <c r="B87" s="35">
        <v>2017338.8</v>
      </c>
      <c r="C87" s="35">
        <v>77022.899999999994</v>
      </c>
      <c r="D87">
        <v>585431.6</v>
      </c>
      <c r="E87">
        <v>39182</v>
      </c>
      <c r="F87">
        <v>435280.6</v>
      </c>
      <c r="G87">
        <v>30469.9</v>
      </c>
      <c r="H87">
        <v>384816.8</v>
      </c>
      <c r="I87">
        <v>7682.6</v>
      </c>
      <c r="J87">
        <v>137411.6</v>
      </c>
      <c r="K87">
        <v>62938.5</v>
      </c>
      <c r="L87" s="35">
        <v>41598.699999999997</v>
      </c>
      <c r="M87" s="35">
        <v>213243</v>
      </c>
      <c r="N87" s="35">
        <v>46533.599999999999</v>
      </c>
      <c r="O87" s="35">
        <v>6820.2</v>
      </c>
      <c r="P87" s="35">
        <v>1322.4</v>
      </c>
      <c r="Q87" s="35">
        <v>3452.7</v>
      </c>
      <c r="R87" s="35">
        <v>10344</v>
      </c>
      <c r="S87" s="35">
        <v>2574.6999999999998</v>
      </c>
      <c r="T87" s="35">
        <v>3009.8</v>
      </c>
      <c r="U87" s="35">
        <v>4500.3</v>
      </c>
      <c r="V87" s="37">
        <v>55612.5</v>
      </c>
      <c r="W87" s="37">
        <v>391652.9</v>
      </c>
    </row>
    <row r="88" spans="1:23" x14ac:dyDescent="0.25">
      <c r="A88" s="45">
        <v>36617</v>
      </c>
      <c r="B88" s="35">
        <v>2035566.2</v>
      </c>
      <c r="C88" s="35">
        <v>77533.7</v>
      </c>
      <c r="D88">
        <v>591494.9</v>
      </c>
      <c r="E88">
        <v>39100</v>
      </c>
      <c r="F88">
        <v>439264.8</v>
      </c>
      <c r="G88">
        <v>31317.7</v>
      </c>
      <c r="H88">
        <v>387503.2</v>
      </c>
      <c r="I88">
        <v>7602.6</v>
      </c>
      <c r="J88">
        <v>138934.9</v>
      </c>
      <c r="K88">
        <v>63292.1</v>
      </c>
      <c r="L88" s="35">
        <v>41356.699999999997</v>
      </c>
      <c r="M88" s="50">
        <v>215860</v>
      </c>
      <c r="N88" s="50">
        <v>46966.8</v>
      </c>
      <c r="O88" s="50">
        <v>6958.4</v>
      </c>
      <c r="P88" s="50">
        <v>1364.3</v>
      </c>
      <c r="Q88" s="50">
        <v>3509.2</v>
      </c>
      <c r="R88" s="50">
        <v>10448.9</v>
      </c>
      <c r="S88" s="50">
        <v>2643.3</v>
      </c>
      <c r="T88" s="50">
        <v>3037.9</v>
      </c>
      <c r="U88" s="50">
        <v>4543.1000000000004</v>
      </c>
      <c r="V88" s="50">
        <v>56245.599999999999</v>
      </c>
      <c r="W88" s="50">
        <v>394047.2</v>
      </c>
    </row>
    <row r="89" spans="1:23" x14ac:dyDescent="0.25">
      <c r="A89" s="45">
        <v>36708</v>
      </c>
      <c r="B89" s="35">
        <v>2045654.1</v>
      </c>
      <c r="C89" s="35">
        <v>77844.3</v>
      </c>
      <c r="D89">
        <v>590656.4</v>
      </c>
      <c r="E89">
        <v>39696</v>
      </c>
      <c r="F89">
        <v>442207.5</v>
      </c>
      <c r="G89">
        <v>32235.5</v>
      </c>
      <c r="H89">
        <v>389627.4</v>
      </c>
      <c r="I89">
        <v>7716.7</v>
      </c>
      <c r="J89">
        <v>140070.29999999999</v>
      </c>
      <c r="K89">
        <v>63794.9</v>
      </c>
      <c r="L89" s="35">
        <v>41935.699999999997</v>
      </c>
      <c r="M89" s="50">
        <v>218203</v>
      </c>
      <c r="N89" s="50">
        <v>47868.6</v>
      </c>
      <c r="O89" s="50">
        <v>7033</v>
      </c>
      <c r="P89" s="50">
        <v>1337</v>
      </c>
      <c r="Q89" s="50">
        <v>3504.5</v>
      </c>
      <c r="R89" s="50">
        <v>10516.9</v>
      </c>
      <c r="S89" s="50">
        <v>2672.2</v>
      </c>
      <c r="T89" s="50">
        <v>3101.4</v>
      </c>
      <c r="U89" s="50">
        <v>4591.1000000000004</v>
      </c>
      <c r="V89" s="50">
        <v>56401</v>
      </c>
      <c r="W89" s="50">
        <v>395153.2</v>
      </c>
    </row>
    <row r="90" spans="1:23" x14ac:dyDescent="0.25">
      <c r="A90" s="45">
        <v>36800</v>
      </c>
      <c r="B90" s="35">
        <v>2062091</v>
      </c>
      <c r="C90" s="35">
        <v>78541.7</v>
      </c>
      <c r="D90">
        <v>591107.9</v>
      </c>
      <c r="E90">
        <v>40111</v>
      </c>
      <c r="F90">
        <v>445939.6</v>
      </c>
      <c r="G90">
        <v>32597.3</v>
      </c>
      <c r="H90">
        <v>395806.7</v>
      </c>
      <c r="I90">
        <v>7772.2</v>
      </c>
      <c r="J90">
        <v>141869.9</v>
      </c>
      <c r="K90">
        <v>64506.7</v>
      </c>
      <c r="L90" s="35">
        <v>42254.1</v>
      </c>
      <c r="M90" s="50">
        <v>220611</v>
      </c>
      <c r="N90" s="51">
        <v>48552.4</v>
      </c>
      <c r="O90" s="50">
        <v>7078.3</v>
      </c>
      <c r="P90" s="50">
        <v>1368.5</v>
      </c>
      <c r="Q90" s="50">
        <v>3517.7</v>
      </c>
      <c r="R90" s="50">
        <v>10584.7</v>
      </c>
      <c r="S90" s="50">
        <v>2745.7</v>
      </c>
      <c r="T90" s="50">
        <v>3090.6</v>
      </c>
      <c r="U90" s="50">
        <v>4669.8</v>
      </c>
      <c r="V90" s="51">
        <v>56952.5</v>
      </c>
      <c r="W90" s="51">
        <v>395810.7</v>
      </c>
    </row>
    <row r="91" spans="1:23" x14ac:dyDescent="0.25">
      <c r="A91" s="45">
        <v>36892</v>
      </c>
      <c r="B91" s="35">
        <v>2128537.2999999998</v>
      </c>
      <c r="C91" s="35">
        <v>78482</v>
      </c>
      <c r="D91">
        <v>600702.5</v>
      </c>
      <c r="E91">
        <v>40431</v>
      </c>
      <c r="F91">
        <v>448202.1</v>
      </c>
      <c r="G91">
        <v>32863.4</v>
      </c>
      <c r="H91">
        <v>397164.9</v>
      </c>
      <c r="I91">
        <v>7915.4</v>
      </c>
      <c r="J91">
        <v>142056.4</v>
      </c>
      <c r="K91">
        <v>64438.1</v>
      </c>
      <c r="L91" s="35">
        <v>42153.7</v>
      </c>
      <c r="M91" s="50">
        <v>222813</v>
      </c>
      <c r="N91" s="50">
        <v>49121.3</v>
      </c>
      <c r="O91" s="50">
        <v>7152</v>
      </c>
      <c r="P91" s="50">
        <v>1348.1</v>
      </c>
      <c r="Q91" s="50">
        <v>3564.2</v>
      </c>
      <c r="R91" s="50">
        <v>10653.8</v>
      </c>
      <c r="S91" s="50">
        <v>2773.8</v>
      </c>
      <c r="T91" s="50">
        <v>3129.5</v>
      </c>
      <c r="U91" s="50">
        <v>4805</v>
      </c>
      <c r="V91" s="50">
        <v>56334.1</v>
      </c>
      <c r="W91" s="50">
        <v>401037.3</v>
      </c>
    </row>
    <row r="92" spans="1:23" x14ac:dyDescent="0.25">
      <c r="A92" s="45">
        <v>36982</v>
      </c>
      <c r="B92" s="35">
        <v>2131724.2999999998</v>
      </c>
      <c r="C92" s="35">
        <v>78439.7</v>
      </c>
      <c r="D92">
        <v>601347.5</v>
      </c>
      <c r="E92">
        <v>40430</v>
      </c>
      <c r="F92">
        <v>449046.5</v>
      </c>
      <c r="G92">
        <v>33289.300000000003</v>
      </c>
      <c r="H92">
        <v>396177.8</v>
      </c>
      <c r="I92">
        <v>7739.6</v>
      </c>
      <c r="J92">
        <v>142772.70000000001</v>
      </c>
      <c r="K92">
        <v>64255.9</v>
      </c>
      <c r="L92" s="35">
        <v>42512.3</v>
      </c>
      <c r="M92" s="50">
        <v>224584</v>
      </c>
      <c r="N92" s="50">
        <v>49013.8</v>
      </c>
      <c r="O92" s="50">
        <v>7169.1</v>
      </c>
      <c r="P92" s="50">
        <v>1356.1</v>
      </c>
      <c r="Q92" s="50">
        <v>3580.8</v>
      </c>
      <c r="R92" s="50">
        <v>10770.9</v>
      </c>
      <c r="S92" s="50">
        <v>2821</v>
      </c>
      <c r="T92" s="50">
        <v>3328.8</v>
      </c>
      <c r="U92" s="50">
        <v>4793.8</v>
      </c>
      <c r="V92" s="50">
        <v>56609.1</v>
      </c>
      <c r="W92" s="50">
        <v>404192.9</v>
      </c>
    </row>
    <row r="93" spans="1:23" x14ac:dyDescent="0.25">
      <c r="A93" s="45">
        <v>37073</v>
      </c>
      <c r="B93" s="35">
        <v>2133013.2000000002</v>
      </c>
      <c r="C93" s="35">
        <v>78282.600000000006</v>
      </c>
      <c r="D93">
        <v>599541.5</v>
      </c>
      <c r="E93">
        <v>40718</v>
      </c>
      <c r="F93">
        <v>450508.2</v>
      </c>
      <c r="G93">
        <v>33368.300000000003</v>
      </c>
      <c r="H93">
        <v>394551.8</v>
      </c>
      <c r="I93">
        <v>7859.1</v>
      </c>
      <c r="J93">
        <v>143008.79999999999</v>
      </c>
      <c r="K93">
        <v>64269</v>
      </c>
      <c r="L93" s="35">
        <v>42566.5</v>
      </c>
      <c r="M93" s="50">
        <v>226819</v>
      </c>
      <c r="N93" s="50">
        <v>49816.3</v>
      </c>
      <c r="O93" s="50">
        <v>7214.6</v>
      </c>
      <c r="P93" s="50">
        <v>1375.4</v>
      </c>
      <c r="Q93" s="50">
        <v>3693.4</v>
      </c>
      <c r="R93" s="50">
        <v>10815.7</v>
      </c>
      <c r="S93" s="50">
        <v>2830.7</v>
      </c>
      <c r="T93" s="50">
        <v>3247.5</v>
      </c>
      <c r="U93" s="50">
        <v>4897.1000000000004</v>
      </c>
      <c r="V93" s="50">
        <v>57117.3</v>
      </c>
      <c r="W93" s="50">
        <v>407204.4</v>
      </c>
    </row>
    <row r="94" spans="1:23" x14ac:dyDescent="0.25">
      <c r="A94" s="45">
        <v>37165</v>
      </c>
      <c r="B94" s="35">
        <v>2137253.7999999998</v>
      </c>
      <c r="C94" s="35">
        <v>78243.100000000006</v>
      </c>
      <c r="D94">
        <v>600251</v>
      </c>
      <c r="E94">
        <v>40591</v>
      </c>
      <c r="F94">
        <v>450503.4</v>
      </c>
      <c r="G94">
        <v>33871.800000000003</v>
      </c>
      <c r="H94">
        <v>394695.4</v>
      </c>
      <c r="I94">
        <v>8037.3</v>
      </c>
      <c r="J94">
        <v>143466.5</v>
      </c>
      <c r="K94">
        <v>64535.7</v>
      </c>
      <c r="L94" s="35">
        <v>43160.9</v>
      </c>
      <c r="M94" s="35">
        <v>228427</v>
      </c>
      <c r="N94" s="35">
        <v>49928.5</v>
      </c>
      <c r="O94" s="35">
        <v>7275.7</v>
      </c>
      <c r="P94" s="35">
        <v>1346.4</v>
      </c>
      <c r="Q94" s="35">
        <v>3698.4</v>
      </c>
      <c r="R94" s="35">
        <v>11043.5</v>
      </c>
      <c r="S94" s="35">
        <v>2895.7</v>
      </c>
      <c r="T94" s="35">
        <v>3345.2</v>
      </c>
      <c r="U94" s="35">
        <v>5020.1000000000004</v>
      </c>
      <c r="V94" s="37">
        <v>57004.7</v>
      </c>
      <c r="W94" s="37">
        <v>409018.7</v>
      </c>
    </row>
    <row r="95" spans="1:23" x14ac:dyDescent="0.25">
      <c r="A95" s="45">
        <v>37257</v>
      </c>
      <c r="B95" s="35">
        <v>2139758.5</v>
      </c>
      <c r="C95" s="35">
        <v>78957.899999999994</v>
      </c>
      <c r="D95">
        <v>598444.9</v>
      </c>
      <c r="E95">
        <v>40788</v>
      </c>
      <c r="F95">
        <v>451904.2</v>
      </c>
      <c r="G95">
        <v>34695.800000000003</v>
      </c>
      <c r="H95">
        <v>394422.9</v>
      </c>
      <c r="I95">
        <v>8128.3</v>
      </c>
      <c r="J95">
        <v>142596.29999999999</v>
      </c>
      <c r="K95">
        <v>65090.3</v>
      </c>
      <c r="L95" s="35">
        <v>43271.3</v>
      </c>
      <c r="M95" s="35">
        <v>229727</v>
      </c>
      <c r="N95" s="35">
        <v>50353.599999999999</v>
      </c>
      <c r="O95" s="35">
        <v>7395.6</v>
      </c>
      <c r="P95" s="35">
        <v>1405.5</v>
      </c>
      <c r="Q95" s="35">
        <v>3727.2</v>
      </c>
      <c r="R95" s="35">
        <v>11081.3</v>
      </c>
      <c r="S95" s="35">
        <v>2896.2</v>
      </c>
      <c r="T95" s="35">
        <v>3372.1</v>
      </c>
      <c r="U95" s="35">
        <v>5036.3</v>
      </c>
      <c r="V95" s="37">
        <v>56985.599999999999</v>
      </c>
      <c r="W95" s="37">
        <v>410961.3</v>
      </c>
    </row>
    <row r="96" spans="1:23" x14ac:dyDescent="0.25">
      <c r="A96" s="45">
        <v>37347</v>
      </c>
      <c r="B96" s="35">
        <v>2150120.2000000002</v>
      </c>
      <c r="C96" s="35">
        <v>79655.3</v>
      </c>
      <c r="D96">
        <v>599928.5</v>
      </c>
      <c r="E96">
        <v>41297</v>
      </c>
      <c r="F96">
        <v>454234.4</v>
      </c>
      <c r="G96">
        <v>34929.1</v>
      </c>
      <c r="H96">
        <v>396215.9</v>
      </c>
      <c r="I96">
        <v>8294.2000000000007</v>
      </c>
      <c r="J96">
        <v>143103.6</v>
      </c>
      <c r="K96">
        <v>65271.5</v>
      </c>
      <c r="L96" s="35">
        <v>43075.3</v>
      </c>
      <c r="M96" s="35">
        <v>231454</v>
      </c>
      <c r="N96" s="35">
        <v>51481.8</v>
      </c>
      <c r="O96" s="35">
        <v>7406.9</v>
      </c>
      <c r="P96" s="35">
        <v>1394.3</v>
      </c>
      <c r="Q96" s="35">
        <v>3782.2</v>
      </c>
      <c r="R96" s="35">
        <v>11194.3</v>
      </c>
      <c r="S96" s="35">
        <v>2999.2</v>
      </c>
      <c r="T96" s="35">
        <v>3486.3</v>
      </c>
      <c r="U96" s="35">
        <v>5185.8999999999996</v>
      </c>
      <c r="V96" s="37">
        <v>56980</v>
      </c>
      <c r="W96" s="37">
        <v>413671.7</v>
      </c>
    </row>
    <row r="97" spans="1:23" x14ac:dyDescent="0.25">
      <c r="A97" s="45">
        <v>37438</v>
      </c>
      <c r="B97" s="35">
        <v>2158440.1</v>
      </c>
      <c r="C97" s="35">
        <v>80078.8</v>
      </c>
      <c r="D97">
        <v>602702</v>
      </c>
      <c r="E97">
        <v>41202</v>
      </c>
      <c r="F97">
        <v>455812.1</v>
      </c>
      <c r="G97">
        <v>35722.5</v>
      </c>
      <c r="H97">
        <v>397202.7</v>
      </c>
      <c r="I97">
        <v>8179.8</v>
      </c>
      <c r="J97">
        <v>143323.1</v>
      </c>
      <c r="K97">
        <v>65439.1</v>
      </c>
      <c r="L97" s="35">
        <v>42812.9</v>
      </c>
      <c r="M97" s="35">
        <v>232854</v>
      </c>
      <c r="N97" s="35">
        <v>51769.3</v>
      </c>
      <c r="O97" s="35">
        <v>7473.4</v>
      </c>
      <c r="P97" s="35">
        <v>1400.5</v>
      </c>
      <c r="Q97" s="35">
        <v>3746</v>
      </c>
      <c r="R97" s="35">
        <v>11444.6</v>
      </c>
      <c r="S97" s="35">
        <v>3036.2</v>
      </c>
      <c r="T97" s="35">
        <v>3507</v>
      </c>
      <c r="U97" s="35">
        <v>5272.6</v>
      </c>
      <c r="V97" s="37">
        <v>57173.7</v>
      </c>
      <c r="W97" s="37">
        <v>416807.2</v>
      </c>
    </row>
    <row r="98" spans="1:23" x14ac:dyDescent="0.25">
      <c r="A98" s="45">
        <v>37530</v>
      </c>
      <c r="B98" s="35">
        <v>2161523.4</v>
      </c>
      <c r="C98" s="35">
        <v>80333.399999999994</v>
      </c>
      <c r="D98">
        <v>601412</v>
      </c>
      <c r="E98">
        <v>41608</v>
      </c>
      <c r="F98">
        <v>455944.4</v>
      </c>
      <c r="G98">
        <v>35986.6</v>
      </c>
      <c r="H98">
        <v>398619.6</v>
      </c>
      <c r="I98">
        <v>8159.3</v>
      </c>
      <c r="J98">
        <v>143525.9</v>
      </c>
      <c r="K98">
        <v>65551</v>
      </c>
      <c r="L98" s="35">
        <v>42543.9</v>
      </c>
      <c r="M98" s="35">
        <v>234603</v>
      </c>
      <c r="N98" s="35">
        <v>52175.4</v>
      </c>
      <c r="O98" s="35">
        <v>7599.4</v>
      </c>
      <c r="P98" s="35">
        <v>1384.4</v>
      </c>
      <c r="Q98" s="35">
        <v>3822.7</v>
      </c>
      <c r="R98" s="35">
        <v>11521.3</v>
      </c>
      <c r="S98" s="35">
        <v>3084.1</v>
      </c>
      <c r="T98" s="35">
        <v>3630</v>
      </c>
      <c r="U98" s="35">
        <v>5336.2</v>
      </c>
      <c r="V98" s="37">
        <v>56984.9</v>
      </c>
      <c r="W98" s="37">
        <v>420545</v>
      </c>
    </row>
    <row r="99" spans="1:23" x14ac:dyDescent="0.25">
      <c r="A99" s="45">
        <v>37622</v>
      </c>
      <c r="B99" s="35">
        <v>2155579.7000000002</v>
      </c>
      <c r="C99" s="35">
        <v>80003.5</v>
      </c>
      <c r="D99">
        <v>594203.9</v>
      </c>
      <c r="E99">
        <v>41231</v>
      </c>
      <c r="F99">
        <v>456717.3</v>
      </c>
      <c r="G99">
        <v>35449.5</v>
      </c>
      <c r="H99">
        <v>397516.1</v>
      </c>
      <c r="I99">
        <v>8082.7</v>
      </c>
      <c r="J99">
        <v>143555.6</v>
      </c>
      <c r="K99">
        <v>65760.800000000003</v>
      </c>
      <c r="L99" s="35">
        <v>42570.2</v>
      </c>
      <c r="M99" s="35">
        <v>236918</v>
      </c>
      <c r="N99" s="35">
        <v>53274.8</v>
      </c>
      <c r="O99" s="35">
        <v>7599.8</v>
      </c>
      <c r="P99" s="35">
        <v>1421</v>
      </c>
      <c r="Q99" s="35">
        <v>3828.5</v>
      </c>
      <c r="R99" s="35">
        <v>11726.1</v>
      </c>
      <c r="S99" s="35">
        <v>3152.5</v>
      </c>
      <c r="T99" s="35">
        <v>3690.8</v>
      </c>
      <c r="U99" s="35">
        <v>5594.3</v>
      </c>
      <c r="V99" s="37">
        <v>57290.400000000001</v>
      </c>
      <c r="W99" s="37">
        <v>423309.4</v>
      </c>
    </row>
    <row r="100" spans="1:23" x14ac:dyDescent="0.25">
      <c r="A100" s="45">
        <v>37712</v>
      </c>
      <c r="B100" s="35">
        <v>2156414.9</v>
      </c>
      <c r="C100" s="35">
        <v>80087.100000000006</v>
      </c>
      <c r="D100">
        <v>594332.9</v>
      </c>
      <c r="E100">
        <v>41954</v>
      </c>
      <c r="F100">
        <v>455739.6</v>
      </c>
      <c r="G100">
        <v>35737.9</v>
      </c>
      <c r="H100">
        <v>396173.7</v>
      </c>
      <c r="I100">
        <v>8294.2000000000007</v>
      </c>
      <c r="J100">
        <v>143054.29999999999</v>
      </c>
      <c r="K100">
        <v>65913</v>
      </c>
      <c r="L100" s="35">
        <v>42229.5</v>
      </c>
      <c r="M100" s="35">
        <v>238527</v>
      </c>
      <c r="N100" s="35">
        <v>54209.599999999999</v>
      </c>
      <c r="O100" s="35">
        <v>7616.7</v>
      </c>
      <c r="P100" s="35">
        <v>1424.4</v>
      </c>
      <c r="Q100" s="35">
        <v>3833.5</v>
      </c>
      <c r="R100" s="35">
        <v>11892.7</v>
      </c>
      <c r="S100" s="35">
        <v>3199.5</v>
      </c>
      <c r="T100" s="35">
        <v>3768.6</v>
      </c>
      <c r="U100" s="35">
        <v>5669</v>
      </c>
      <c r="V100" s="37">
        <v>56757.599999999999</v>
      </c>
      <c r="W100" s="37">
        <v>427316.6</v>
      </c>
    </row>
    <row r="101" spans="1:23" x14ac:dyDescent="0.25">
      <c r="A101" s="45">
        <v>37803</v>
      </c>
      <c r="B101" s="35">
        <v>2166874.1</v>
      </c>
      <c r="C101" s="35">
        <v>80400.399999999994</v>
      </c>
      <c r="D101">
        <v>597235.6</v>
      </c>
      <c r="E101">
        <v>42443</v>
      </c>
      <c r="F101">
        <v>458638.9</v>
      </c>
      <c r="G101">
        <v>36268.9</v>
      </c>
      <c r="H101">
        <v>396784</v>
      </c>
      <c r="I101">
        <v>8338.7000000000007</v>
      </c>
      <c r="J101">
        <v>143192.6</v>
      </c>
      <c r="K101">
        <v>66077.600000000006</v>
      </c>
      <c r="L101" s="35">
        <v>42545.5</v>
      </c>
      <c r="M101" s="35">
        <v>240164</v>
      </c>
      <c r="N101" s="35">
        <v>54540.6</v>
      </c>
      <c r="O101" s="35">
        <v>7698.7</v>
      </c>
      <c r="P101" s="35">
        <v>1433.6</v>
      </c>
      <c r="Q101" s="35">
        <v>3885.9</v>
      </c>
      <c r="R101" s="35">
        <v>11938.1</v>
      </c>
      <c r="S101" s="35">
        <v>3281.4</v>
      </c>
      <c r="T101" s="35">
        <v>3851</v>
      </c>
      <c r="U101" s="35">
        <v>5823.1</v>
      </c>
      <c r="V101" s="37">
        <v>56952.5</v>
      </c>
      <c r="W101" s="37">
        <v>431686.40000000002</v>
      </c>
    </row>
    <row r="102" spans="1:23" x14ac:dyDescent="0.25">
      <c r="A102" s="45">
        <v>37895</v>
      </c>
      <c r="B102" s="35">
        <v>2183350.9</v>
      </c>
      <c r="C102" s="35">
        <v>81005</v>
      </c>
      <c r="D102">
        <v>599428.6</v>
      </c>
      <c r="E102">
        <v>42555</v>
      </c>
      <c r="F102">
        <v>462283.9</v>
      </c>
      <c r="G102">
        <v>38089.199999999997</v>
      </c>
      <c r="H102">
        <v>399809.9</v>
      </c>
      <c r="I102">
        <v>8590.4</v>
      </c>
      <c r="J102">
        <v>143951.1</v>
      </c>
      <c r="K102">
        <v>66311.3</v>
      </c>
      <c r="L102" s="35">
        <v>42754.2</v>
      </c>
      <c r="M102" s="35">
        <v>242630</v>
      </c>
      <c r="N102" s="35">
        <v>55711.9</v>
      </c>
      <c r="O102" s="35">
        <v>7765.2</v>
      </c>
      <c r="P102" s="35">
        <v>1446.2</v>
      </c>
      <c r="Q102" s="35">
        <v>3925.7</v>
      </c>
      <c r="R102" s="35">
        <v>12136.1</v>
      </c>
      <c r="S102" s="35">
        <v>3280.6</v>
      </c>
      <c r="T102" s="35">
        <v>3888</v>
      </c>
      <c r="U102" s="35">
        <v>5921.9</v>
      </c>
      <c r="V102" s="37">
        <v>58013.5</v>
      </c>
      <c r="W102" s="37">
        <v>435174</v>
      </c>
    </row>
    <row r="103" spans="1:23" x14ac:dyDescent="0.25">
      <c r="A103" s="45">
        <v>37987</v>
      </c>
      <c r="B103" s="35">
        <v>2195700.5</v>
      </c>
      <c r="C103" s="35">
        <v>82253.7</v>
      </c>
      <c r="D103">
        <v>599283.5</v>
      </c>
      <c r="E103">
        <v>42968</v>
      </c>
      <c r="F103">
        <v>466429.5</v>
      </c>
      <c r="G103">
        <v>38035.9</v>
      </c>
      <c r="H103">
        <v>401660.7</v>
      </c>
      <c r="I103">
        <v>8525.2999999999993</v>
      </c>
      <c r="J103">
        <v>145269.29999999999</v>
      </c>
      <c r="K103">
        <v>67117.899999999994</v>
      </c>
      <c r="L103" s="35">
        <v>43144.800000000003</v>
      </c>
      <c r="M103" s="35">
        <v>244104</v>
      </c>
      <c r="N103" s="35">
        <v>56729.7</v>
      </c>
      <c r="O103" s="35">
        <v>7826.2</v>
      </c>
      <c r="P103" s="35">
        <v>1432.3</v>
      </c>
      <c r="Q103" s="35">
        <v>3994.6</v>
      </c>
      <c r="R103" s="35">
        <v>12289.2</v>
      </c>
      <c r="S103" s="35">
        <v>3437</v>
      </c>
      <c r="T103" s="35">
        <v>3975.1</v>
      </c>
      <c r="U103" s="35">
        <v>5988.8</v>
      </c>
      <c r="V103" s="37">
        <v>58292.9</v>
      </c>
      <c r="W103" s="37">
        <v>437555.6</v>
      </c>
    </row>
    <row r="104" spans="1:23" x14ac:dyDescent="0.25">
      <c r="A104" s="45">
        <v>38078</v>
      </c>
      <c r="B104" s="35">
        <v>2207329.2999999998</v>
      </c>
      <c r="C104" s="35">
        <v>83064.100000000006</v>
      </c>
      <c r="D104">
        <v>601412</v>
      </c>
      <c r="E104">
        <v>43411</v>
      </c>
      <c r="F104">
        <v>469383.8</v>
      </c>
      <c r="G104">
        <v>38696.800000000003</v>
      </c>
      <c r="H104">
        <v>402999.4</v>
      </c>
      <c r="I104">
        <v>8552.5</v>
      </c>
      <c r="J104">
        <v>145940.5</v>
      </c>
      <c r="K104">
        <v>67537.3</v>
      </c>
      <c r="L104" s="35">
        <v>43406.8</v>
      </c>
      <c r="M104" s="35">
        <v>245998</v>
      </c>
      <c r="N104" s="35">
        <v>56700.1</v>
      </c>
      <c r="O104" s="35">
        <v>7918.6</v>
      </c>
      <c r="P104" s="35">
        <v>1412.6</v>
      </c>
      <c r="Q104" s="35">
        <v>4035.6</v>
      </c>
      <c r="R104" s="35">
        <v>12380.2</v>
      </c>
      <c r="S104" s="35">
        <v>3331.5</v>
      </c>
      <c r="T104" s="35">
        <v>4071.2</v>
      </c>
      <c r="U104" s="35">
        <v>6092.2</v>
      </c>
      <c r="V104" s="37">
        <v>58640</v>
      </c>
      <c r="W104" s="37">
        <v>439232.1</v>
      </c>
    </row>
    <row r="105" spans="1:23" x14ac:dyDescent="0.25">
      <c r="A105" s="45">
        <v>38169</v>
      </c>
      <c r="B105" s="35">
        <v>2213410.6</v>
      </c>
      <c r="C105" s="35">
        <v>83793.600000000006</v>
      </c>
      <c r="D105">
        <v>600251</v>
      </c>
      <c r="E105">
        <v>43793</v>
      </c>
      <c r="F105">
        <v>471235.8</v>
      </c>
      <c r="G105">
        <v>38829.9</v>
      </c>
      <c r="H105">
        <v>403484.1</v>
      </c>
      <c r="I105">
        <v>8665.1</v>
      </c>
      <c r="J105">
        <v>146175.79999999999</v>
      </c>
      <c r="K105">
        <v>67911.399999999994</v>
      </c>
      <c r="L105" s="35">
        <v>43353.599999999999</v>
      </c>
      <c r="M105" s="35">
        <v>248476</v>
      </c>
      <c r="N105" s="35">
        <v>57452.6</v>
      </c>
      <c r="O105" s="35">
        <v>8023</v>
      </c>
      <c r="P105" s="35">
        <v>1426.4</v>
      </c>
      <c r="Q105" s="35">
        <v>4088.2</v>
      </c>
      <c r="R105" s="35">
        <v>12666.3</v>
      </c>
      <c r="S105" s="35">
        <v>3484</v>
      </c>
      <c r="T105" s="35">
        <v>4103.6000000000004</v>
      </c>
      <c r="U105" s="35">
        <v>6122.5</v>
      </c>
      <c r="V105" s="37">
        <v>58778.2</v>
      </c>
      <c r="W105" s="37">
        <v>439956.3</v>
      </c>
    </row>
    <row r="106" spans="1:23" x14ac:dyDescent="0.25">
      <c r="A106" s="45">
        <v>38261</v>
      </c>
      <c r="B106" s="35">
        <v>2221420.9</v>
      </c>
      <c r="C106" s="35">
        <v>84068.3</v>
      </c>
      <c r="D106">
        <v>600831.5</v>
      </c>
      <c r="E106">
        <v>44614</v>
      </c>
      <c r="F106">
        <v>474442.2</v>
      </c>
      <c r="G106">
        <v>39643.800000000003</v>
      </c>
      <c r="H106">
        <v>404011.1</v>
      </c>
      <c r="I106">
        <v>8776.7999999999993</v>
      </c>
      <c r="J106">
        <v>146517.6</v>
      </c>
      <c r="K106">
        <v>67971.899999999994</v>
      </c>
      <c r="L106" s="35">
        <v>43275.6</v>
      </c>
      <c r="M106" s="35">
        <v>250005</v>
      </c>
      <c r="N106" s="35">
        <v>57219</v>
      </c>
      <c r="O106" s="35">
        <v>8052.8</v>
      </c>
      <c r="P106" s="35">
        <v>1480.8</v>
      </c>
      <c r="Q106" s="35">
        <v>4133.1000000000004</v>
      </c>
      <c r="R106" s="35">
        <v>12865.5</v>
      </c>
      <c r="S106" s="35">
        <v>3488.5</v>
      </c>
      <c r="T106" s="35">
        <v>4216.5</v>
      </c>
      <c r="U106" s="35">
        <v>6288.3</v>
      </c>
      <c r="V106" s="37">
        <v>59413.5</v>
      </c>
      <c r="W106" s="37">
        <v>441065.5</v>
      </c>
    </row>
    <row r="107" spans="1:23" x14ac:dyDescent="0.25">
      <c r="A107" s="45">
        <v>38353</v>
      </c>
      <c r="B107" s="35">
        <v>2224644.5</v>
      </c>
      <c r="C107" s="35">
        <v>84386.2</v>
      </c>
      <c r="D107">
        <v>599735</v>
      </c>
      <c r="E107">
        <v>44730</v>
      </c>
      <c r="F107">
        <v>475699.1</v>
      </c>
      <c r="G107">
        <v>40081.199999999997</v>
      </c>
      <c r="H107">
        <v>403041.6</v>
      </c>
      <c r="I107">
        <v>8744.2000000000007</v>
      </c>
      <c r="J107">
        <v>146954.20000000001</v>
      </c>
      <c r="K107">
        <v>68223.899999999994</v>
      </c>
      <c r="L107" s="35">
        <v>43603.1</v>
      </c>
      <c r="M107" s="35">
        <v>252534</v>
      </c>
      <c r="N107" s="35">
        <v>56920.6</v>
      </c>
      <c r="O107" s="35">
        <v>8154.9</v>
      </c>
      <c r="P107" s="35">
        <v>1456.3</v>
      </c>
      <c r="Q107" s="35">
        <v>4200.3</v>
      </c>
      <c r="R107" s="35">
        <v>13031.6</v>
      </c>
      <c r="S107" s="35">
        <v>3604.4</v>
      </c>
      <c r="T107" s="35">
        <v>4331.3999999999996</v>
      </c>
      <c r="U107" s="35">
        <v>6412.4</v>
      </c>
      <c r="V107" s="37">
        <v>59197.8</v>
      </c>
      <c r="W107" s="37">
        <v>445246.6</v>
      </c>
    </row>
    <row r="108" spans="1:23" x14ac:dyDescent="0.25">
      <c r="A108" s="45">
        <v>38443</v>
      </c>
      <c r="B108" s="35">
        <v>2239599.1</v>
      </c>
      <c r="C108" s="35">
        <v>84811.6</v>
      </c>
      <c r="D108">
        <v>603734</v>
      </c>
      <c r="E108">
        <v>44635</v>
      </c>
      <c r="F108">
        <v>476616</v>
      </c>
      <c r="G108">
        <v>40944.199999999997</v>
      </c>
      <c r="H108">
        <v>407013.1</v>
      </c>
      <c r="I108">
        <v>8847.6</v>
      </c>
      <c r="J108">
        <v>148026.6</v>
      </c>
      <c r="K108">
        <v>69157.600000000006</v>
      </c>
      <c r="L108" s="35">
        <v>43785.8</v>
      </c>
      <c r="M108" s="35">
        <v>255108</v>
      </c>
      <c r="N108" s="35">
        <v>57031.1</v>
      </c>
      <c r="O108" s="35">
        <v>8277.7000000000007</v>
      </c>
      <c r="P108" s="35">
        <v>1498.9</v>
      </c>
      <c r="Q108" s="35">
        <v>4221.3999999999996</v>
      </c>
      <c r="R108" s="35">
        <v>13306.8</v>
      </c>
      <c r="S108" s="35">
        <v>3700.2</v>
      </c>
      <c r="T108" s="35">
        <v>4421.6000000000004</v>
      </c>
      <c r="U108" s="35">
        <v>6503.3</v>
      </c>
      <c r="V108" s="37">
        <v>60363.4</v>
      </c>
      <c r="W108" s="37">
        <v>450184.7</v>
      </c>
    </row>
    <row r="109" spans="1:23" x14ac:dyDescent="0.25">
      <c r="A109" s="45">
        <v>38534</v>
      </c>
      <c r="B109" s="35">
        <v>2255702</v>
      </c>
      <c r="C109" s="35">
        <v>85143.3</v>
      </c>
      <c r="D109">
        <v>608507.19999999995</v>
      </c>
      <c r="E109">
        <v>45049</v>
      </c>
      <c r="F109">
        <v>478957.8</v>
      </c>
      <c r="G109">
        <v>40970.9</v>
      </c>
      <c r="H109">
        <v>409703</v>
      </c>
      <c r="I109">
        <v>9013.2000000000007</v>
      </c>
      <c r="J109">
        <v>149993.79999999999</v>
      </c>
      <c r="K109">
        <v>69588.899999999994</v>
      </c>
      <c r="L109" s="35">
        <v>43514.5</v>
      </c>
      <c r="M109" s="35">
        <v>257527</v>
      </c>
      <c r="N109" s="35">
        <v>57834.3</v>
      </c>
      <c r="O109" s="35">
        <v>8346.7000000000007</v>
      </c>
      <c r="P109" s="35">
        <v>1502.2</v>
      </c>
      <c r="Q109" s="35">
        <v>4286</v>
      </c>
      <c r="R109" s="35">
        <v>13528.1</v>
      </c>
      <c r="S109" s="35">
        <v>3812.5</v>
      </c>
      <c r="T109" s="35">
        <v>4628.6000000000004</v>
      </c>
      <c r="U109" s="35">
        <v>6690.6</v>
      </c>
      <c r="V109" s="37">
        <v>60430.6</v>
      </c>
      <c r="W109" s="37">
        <v>455451.6</v>
      </c>
    </row>
    <row r="110" spans="1:23" x14ac:dyDescent="0.25">
      <c r="A110" s="45">
        <v>38626</v>
      </c>
      <c r="B110" s="35">
        <v>2268998.2000000002</v>
      </c>
      <c r="C110" s="35">
        <v>85831.5</v>
      </c>
      <c r="D110">
        <v>610893.69999999995</v>
      </c>
      <c r="E110">
        <v>45232</v>
      </c>
      <c r="F110">
        <v>482353.6</v>
      </c>
      <c r="G110">
        <v>42024.9</v>
      </c>
      <c r="H110">
        <v>410701.1</v>
      </c>
      <c r="I110">
        <v>9016.7999999999993</v>
      </c>
      <c r="J110">
        <v>150932</v>
      </c>
      <c r="K110">
        <v>70204.5</v>
      </c>
      <c r="L110" s="35">
        <v>43605.4</v>
      </c>
      <c r="M110" s="35">
        <v>260220</v>
      </c>
      <c r="N110" s="35">
        <v>58138</v>
      </c>
      <c r="O110" s="35">
        <v>8484.6</v>
      </c>
      <c r="P110" s="35">
        <v>1514.5</v>
      </c>
      <c r="Q110" s="35">
        <v>4332.3</v>
      </c>
      <c r="R110" s="35">
        <v>13723.7</v>
      </c>
      <c r="S110" s="35">
        <v>3880.1</v>
      </c>
      <c r="T110" s="35">
        <v>4777.8999999999996</v>
      </c>
      <c r="U110" s="35">
        <v>6844.4</v>
      </c>
      <c r="V110" s="37">
        <v>60626.8</v>
      </c>
      <c r="W110" s="37">
        <v>462275.2</v>
      </c>
    </row>
    <row r="111" spans="1:23" x14ac:dyDescent="0.25">
      <c r="A111" s="45">
        <v>38718</v>
      </c>
      <c r="B111" s="35">
        <v>2289056.6</v>
      </c>
      <c r="C111" s="35">
        <v>86356.2</v>
      </c>
      <c r="D111">
        <v>616634.4</v>
      </c>
      <c r="E111">
        <v>46261</v>
      </c>
      <c r="F111">
        <v>486397.7</v>
      </c>
      <c r="G111">
        <v>42472.4</v>
      </c>
      <c r="H111">
        <v>412287.6</v>
      </c>
      <c r="I111">
        <v>9261.7999999999993</v>
      </c>
      <c r="J111">
        <v>151891.1</v>
      </c>
      <c r="K111">
        <v>70806.100000000006</v>
      </c>
      <c r="L111" s="35">
        <v>43955.1</v>
      </c>
      <c r="M111" s="35">
        <v>263038</v>
      </c>
      <c r="N111" s="35">
        <v>60008</v>
      </c>
      <c r="O111" s="35">
        <v>8559.2999999999993</v>
      </c>
      <c r="P111" s="35">
        <v>1500.9</v>
      </c>
      <c r="Q111" s="35">
        <v>4377.8</v>
      </c>
      <c r="R111" s="35">
        <v>14048.9</v>
      </c>
      <c r="S111" s="35">
        <v>4012.1</v>
      </c>
      <c r="T111" s="35">
        <v>4812.7</v>
      </c>
      <c r="U111" s="35">
        <v>6867</v>
      </c>
      <c r="V111" s="37">
        <v>61388.7</v>
      </c>
      <c r="W111" s="37">
        <v>463506.3</v>
      </c>
    </row>
    <row r="112" spans="1:23" x14ac:dyDescent="0.25">
      <c r="A112" s="45">
        <v>38808</v>
      </c>
      <c r="B112" s="35">
        <v>2313080.2999999998</v>
      </c>
      <c r="C112" s="35">
        <v>86642.8</v>
      </c>
      <c r="D112">
        <v>626503.1</v>
      </c>
      <c r="E112">
        <v>46493</v>
      </c>
      <c r="F112">
        <v>491112.2</v>
      </c>
      <c r="G112">
        <v>42648.2</v>
      </c>
      <c r="H112">
        <v>414754.9</v>
      </c>
      <c r="I112">
        <v>9252.5</v>
      </c>
      <c r="J112">
        <v>154139.6</v>
      </c>
      <c r="K112">
        <v>71327.8</v>
      </c>
      <c r="L112" s="35">
        <v>44363.4</v>
      </c>
      <c r="M112" s="35">
        <v>265785</v>
      </c>
      <c r="N112" s="35">
        <v>60217.4</v>
      </c>
      <c r="O112" s="50">
        <v>8735.2999999999993</v>
      </c>
      <c r="P112" s="50">
        <v>1515.5</v>
      </c>
      <c r="Q112" s="50">
        <v>4453.8999999999996</v>
      </c>
      <c r="R112" s="50">
        <v>14371</v>
      </c>
      <c r="S112" s="50">
        <v>4068.4</v>
      </c>
      <c r="T112" s="35">
        <v>5013.6000000000004</v>
      </c>
      <c r="U112" s="35">
        <v>7031.6</v>
      </c>
      <c r="V112" s="37">
        <v>63219.6</v>
      </c>
      <c r="W112" s="37">
        <v>464539.1</v>
      </c>
    </row>
    <row r="113" spans="1:23" x14ac:dyDescent="0.25">
      <c r="A113" s="45">
        <v>38899</v>
      </c>
      <c r="B113" s="36">
        <v>2327716.4</v>
      </c>
      <c r="C113" s="35">
        <v>87377</v>
      </c>
      <c r="D113">
        <v>632759.69999999995</v>
      </c>
      <c r="E113">
        <v>46847</v>
      </c>
      <c r="F113">
        <v>491234.9</v>
      </c>
      <c r="G113">
        <v>43550.5</v>
      </c>
      <c r="H113">
        <v>416199.2</v>
      </c>
      <c r="I113">
        <v>9353</v>
      </c>
      <c r="J113">
        <v>155061.5</v>
      </c>
      <c r="K113">
        <v>72172.800000000003</v>
      </c>
      <c r="L113" s="35">
        <v>44287.5</v>
      </c>
      <c r="M113" s="35">
        <v>268409</v>
      </c>
      <c r="N113" s="35">
        <v>60501.3</v>
      </c>
      <c r="O113" s="50">
        <v>8884.5</v>
      </c>
      <c r="P113" s="50">
        <v>1522</v>
      </c>
      <c r="Q113" s="50">
        <v>4469.1000000000004</v>
      </c>
      <c r="R113" s="50">
        <v>14644.3</v>
      </c>
      <c r="S113" s="50">
        <v>4209</v>
      </c>
      <c r="T113" s="35">
        <v>5155.5</v>
      </c>
      <c r="U113" s="35">
        <v>7153.9</v>
      </c>
      <c r="V113" s="37">
        <v>62797.9</v>
      </c>
      <c r="W113" s="37">
        <v>464837</v>
      </c>
    </row>
    <row r="114" spans="1:23" x14ac:dyDescent="0.25">
      <c r="A114" s="45">
        <v>38991</v>
      </c>
      <c r="B114" s="36">
        <v>2353143</v>
      </c>
      <c r="C114" s="35">
        <v>88325.2</v>
      </c>
      <c r="D114">
        <v>641015.9</v>
      </c>
      <c r="E114">
        <v>47329</v>
      </c>
      <c r="F114">
        <v>494888.7</v>
      </c>
      <c r="G114">
        <v>43633.9</v>
      </c>
      <c r="H114">
        <v>421459.1</v>
      </c>
      <c r="I114">
        <v>9597.2000000000007</v>
      </c>
      <c r="J114">
        <v>156331.79999999999</v>
      </c>
      <c r="K114">
        <v>73015.7</v>
      </c>
      <c r="L114" s="35">
        <v>44613</v>
      </c>
      <c r="M114" s="35">
        <v>270958</v>
      </c>
      <c r="N114" s="35">
        <v>62041.4</v>
      </c>
      <c r="O114" s="51">
        <v>9079.6</v>
      </c>
      <c r="P114" s="50">
        <v>1544.2</v>
      </c>
      <c r="Q114" s="50">
        <v>4542.5</v>
      </c>
      <c r="R114" s="50">
        <v>15055.9</v>
      </c>
      <c r="S114" s="50">
        <v>4276.1000000000004</v>
      </c>
      <c r="T114" s="35">
        <v>5375.1</v>
      </c>
      <c r="U114" s="35">
        <v>7366.6</v>
      </c>
      <c r="V114" s="37">
        <v>62627.8</v>
      </c>
      <c r="W114" s="37">
        <v>466476.4</v>
      </c>
    </row>
    <row r="115" spans="1:23" x14ac:dyDescent="0.25">
      <c r="A115" s="45">
        <v>39083</v>
      </c>
      <c r="B115" s="36">
        <v>2379385.2000000002</v>
      </c>
      <c r="C115" s="35">
        <v>89445.2</v>
      </c>
      <c r="D115">
        <v>643660.5</v>
      </c>
      <c r="E115">
        <v>48159</v>
      </c>
      <c r="F115">
        <v>498811</v>
      </c>
      <c r="G115">
        <v>45723.199999999997</v>
      </c>
      <c r="H115">
        <v>422119.1</v>
      </c>
      <c r="I115">
        <v>9956.7999999999993</v>
      </c>
      <c r="J115">
        <v>158135.29999999999</v>
      </c>
      <c r="K115">
        <v>73727.399999999994</v>
      </c>
      <c r="L115" s="35">
        <v>45111.6</v>
      </c>
      <c r="M115" s="35">
        <v>273730</v>
      </c>
      <c r="N115" s="35">
        <v>61529.4</v>
      </c>
      <c r="O115" s="50">
        <v>9235.9</v>
      </c>
      <c r="P115" s="50">
        <v>1585.2</v>
      </c>
      <c r="Q115" s="50">
        <v>4609.3999999999996</v>
      </c>
      <c r="R115" s="50">
        <v>15374</v>
      </c>
      <c r="S115" s="50">
        <v>4423.8999999999996</v>
      </c>
      <c r="T115" s="35">
        <v>5473.2</v>
      </c>
      <c r="U115" s="35">
        <v>7588.7</v>
      </c>
      <c r="V115" s="37">
        <v>62835.3</v>
      </c>
      <c r="W115" s="37">
        <v>471117.7</v>
      </c>
    </row>
    <row r="116" spans="1:23" x14ac:dyDescent="0.25">
      <c r="A116" s="45">
        <v>39173</v>
      </c>
      <c r="B116" s="36">
        <v>2394323.5</v>
      </c>
      <c r="C116" s="35">
        <v>89801.7</v>
      </c>
      <c r="D116">
        <v>648369.1</v>
      </c>
      <c r="E116">
        <v>48955</v>
      </c>
      <c r="F116">
        <v>502711.1</v>
      </c>
      <c r="G116">
        <v>45251.9</v>
      </c>
      <c r="H116">
        <v>421755.5</v>
      </c>
      <c r="I116">
        <v>10191.700000000001</v>
      </c>
      <c r="J116">
        <v>158939.9</v>
      </c>
      <c r="K116">
        <v>74440.800000000003</v>
      </c>
      <c r="L116" s="35">
        <v>45288.3</v>
      </c>
      <c r="M116" s="35">
        <v>275950</v>
      </c>
      <c r="N116" s="35">
        <v>63350.400000000001</v>
      </c>
      <c r="O116" s="50">
        <v>9361.7999999999993</v>
      </c>
      <c r="P116" s="50">
        <v>1563.5</v>
      </c>
      <c r="Q116" s="50">
        <v>4657.3</v>
      </c>
      <c r="R116" s="50">
        <v>15760.3</v>
      </c>
      <c r="S116" s="50">
        <v>4440.8</v>
      </c>
      <c r="T116" s="35">
        <v>5581.2</v>
      </c>
      <c r="U116" s="35">
        <v>7805.1</v>
      </c>
      <c r="V116" s="37">
        <v>62553.8</v>
      </c>
      <c r="W116" s="37">
        <v>474517.2</v>
      </c>
    </row>
    <row r="117" spans="1:23" x14ac:dyDescent="0.25">
      <c r="A117" s="45">
        <v>39264</v>
      </c>
      <c r="B117" s="36">
        <v>2405277.4</v>
      </c>
      <c r="C117" s="35">
        <v>90500</v>
      </c>
      <c r="D117">
        <v>653851.69999999995</v>
      </c>
      <c r="E117">
        <v>49302</v>
      </c>
      <c r="F117">
        <v>504266.5</v>
      </c>
      <c r="G117">
        <v>44234</v>
      </c>
      <c r="H117">
        <v>421711</v>
      </c>
      <c r="I117">
        <v>10218.799999999999</v>
      </c>
      <c r="J117">
        <v>160716.4</v>
      </c>
      <c r="K117">
        <v>74536.600000000006</v>
      </c>
      <c r="L117" s="35">
        <v>45367.199999999997</v>
      </c>
      <c r="M117" s="35">
        <v>278188</v>
      </c>
      <c r="N117" s="35">
        <v>62956.1</v>
      </c>
      <c r="O117" s="50">
        <v>9552.7000000000007</v>
      </c>
      <c r="P117" s="50">
        <v>1584.7</v>
      </c>
      <c r="Q117" s="50">
        <v>4699.8999999999996</v>
      </c>
      <c r="R117" s="50">
        <v>16137.2</v>
      </c>
      <c r="S117" s="50">
        <v>4427.2</v>
      </c>
      <c r="T117" s="35">
        <v>5717.9</v>
      </c>
      <c r="U117" s="35">
        <v>8013.9</v>
      </c>
      <c r="V117" s="37">
        <v>63141.5</v>
      </c>
      <c r="W117" s="37">
        <v>478536.1</v>
      </c>
    </row>
    <row r="118" spans="1:23" x14ac:dyDescent="0.25">
      <c r="A118" s="45">
        <v>39356</v>
      </c>
      <c r="B118" s="36">
        <v>2416955.2999999998</v>
      </c>
      <c r="C118" s="35">
        <v>90964.9</v>
      </c>
      <c r="D118">
        <v>655722.30000000005</v>
      </c>
      <c r="E118">
        <v>50207</v>
      </c>
      <c r="F118">
        <v>505574.6</v>
      </c>
      <c r="G118">
        <v>46160.2</v>
      </c>
      <c r="H118">
        <v>421200.3</v>
      </c>
      <c r="I118">
        <v>10220.4</v>
      </c>
      <c r="J118">
        <v>162902.29999999999</v>
      </c>
      <c r="K118">
        <v>75138.600000000006</v>
      </c>
      <c r="L118" s="35">
        <v>45868.2</v>
      </c>
      <c r="M118" s="35">
        <v>280582</v>
      </c>
      <c r="N118" s="35">
        <v>62620.6</v>
      </c>
      <c r="O118" s="50">
        <v>9594.7000000000007</v>
      </c>
      <c r="P118" s="51">
        <v>1590</v>
      </c>
      <c r="Q118" s="51">
        <v>4786.3999999999996</v>
      </c>
      <c r="R118" s="50">
        <v>17125.5</v>
      </c>
      <c r="S118" s="50">
        <v>4467.8999999999996</v>
      </c>
      <c r="T118" s="35">
        <v>5688.9</v>
      </c>
      <c r="U118" s="35">
        <v>8158.3</v>
      </c>
      <c r="V118" s="37">
        <v>63776.800000000003</v>
      </c>
      <c r="W118" s="37">
        <v>482517.8</v>
      </c>
    </row>
    <row r="119" spans="1:23" x14ac:dyDescent="0.25">
      <c r="A119" s="45">
        <v>39448</v>
      </c>
      <c r="B119" s="36">
        <v>2437486.5</v>
      </c>
      <c r="C119" s="35">
        <v>91473.9</v>
      </c>
      <c r="D119">
        <v>661462.9</v>
      </c>
      <c r="E119">
        <v>50007</v>
      </c>
      <c r="F119">
        <v>507783.1</v>
      </c>
      <c r="G119">
        <v>44533</v>
      </c>
      <c r="H119">
        <v>425552</v>
      </c>
      <c r="I119">
        <v>10203.9</v>
      </c>
      <c r="J119">
        <v>163435.29999999999</v>
      </c>
      <c r="K119">
        <v>76113.8</v>
      </c>
      <c r="L119" s="35">
        <v>45881.4</v>
      </c>
      <c r="M119" s="35">
        <v>281862</v>
      </c>
      <c r="N119" s="35">
        <v>63015.3</v>
      </c>
      <c r="O119" s="50">
        <v>9732</v>
      </c>
      <c r="P119" s="50">
        <v>1612.4</v>
      </c>
      <c r="Q119" s="50">
        <v>4846.7</v>
      </c>
      <c r="R119" s="50">
        <v>16700.2</v>
      </c>
      <c r="S119" s="50">
        <v>4293.2</v>
      </c>
      <c r="T119" s="35">
        <v>5645</v>
      </c>
      <c r="U119" s="35">
        <v>8117.8</v>
      </c>
      <c r="V119" s="37">
        <v>63750.2</v>
      </c>
      <c r="W119" s="37">
        <v>484235.6</v>
      </c>
    </row>
    <row r="120" spans="1:23" x14ac:dyDescent="0.25">
      <c r="A120" s="45">
        <v>39539</v>
      </c>
      <c r="B120" s="36">
        <v>2428321.9</v>
      </c>
      <c r="C120" s="35">
        <v>91623.7</v>
      </c>
      <c r="D120">
        <v>659592.30000000005</v>
      </c>
      <c r="E120">
        <v>49641</v>
      </c>
      <c r="F120">
        <v>505454.8</v>
      </c>
      <c r="G120">
        <v>43699.199999999997</v>
      </c>
      <c r="H120">
        <v>421528.7</v>
      </c>
      <c r="I120">
        <v>10111.4</v>
      </c>
      <c r="J120">
        <v>164249.79999999999</v>
      </c>
      <c r="K120">
        <v>76001.8</v>
      </c>
      <c r="L120" s="35">
        <v>45646.5</v>
      </c>
      <c r="M120" s="35">
        <v>282019</v>
      </c>
      <c r="N120" s="35">
        <v>62619.7</v>
      </c>
      <c r="O120" s="50">
        <v>9840.9</v>
      </c>
      <c r="P120" s="50">
        <v>1640.5</v>
      </c>
      <c r="Q120" s="50">
        <v>4867.3999999999996</v>
      </c>
      <c r="R120" s="50">
        <v>16898.7</v>
      </c>
      <c r="S120" s="50">
        <v>4396.8</v>
      </c>
      <c r="T120" s="35">
        <v>5529.4</v>
      </c>
      <c r="U120" s="35">
        <v>8187.7</v>
      </c>
      <c r="V120" s="37">
        <v>63162.1</v>
      </c>
      <c r="W120" s="37">
        <v>480651.5</v>
      </c>
    </row>
    <row r="121" spans="1:23" x14ac:dyDescent="0.25">
      <c r="A121" s="45">
        <v>39630</v>
      </c>
      <c r="B121" s="36">
        <v>2414454.2999999998</v>
      </c>
      <c r="C121" s="35">
        <v>91167</v>
      </c>
      <c r="D121">
        <v>657270.30000000005</v>
      </c>
      <c r="E121">
        <v>49643</v>
      </c>
      <c r="F121">
        <v>503733.3</v>
      </c>
      <c r="G121">
        <v>43395.6</v>
      </c>
      <c r="H121">
        <v>415752.6</v>
      </c>
      <c r="I121">
        <v>10025.6</v>
      </c>
      <c r="J121">
        <v>164031.6</v>
      </c>
      <c r="K121">
        <v>75313.7</v>
      </c>
      <c r="L121" s="35">
        <v>45540.7</v>
      </c>
      <c r="M121" s="35">
        <v>279888</v>
      </c>
      <c r="N121" s="35">
        <v>62553</v>
      </c>
      <c r="O121" s="50">
        <v>9808</v>
      </c>
      <c r="P121" s="50">
        <v>1657.7</v>
      </c>
      <c r="Q121" s="50">
        <v>4872.8</v>
      </c>
      <c r="R121" s="50">
        <v>17123.099999999999</v>
      </c>
      <c r="S121" s="50">
        <v>4285.5</v>
      </c>
      <c r="T121" s="35">
        <v>5320</v>
      </c>
      <c r="U121" s="35">
        <v>8098.8</v>
      </c>
      <c r="V121" s="37">
        <v>62793.1</v>
      </c>
      <c r="W121" s="37">
        <v>472735.8</v>
      </c>
    </row>
    <row r="122" spans="1:23" x14ac:dyDescent="0.25">
      <c r="A122" s="45">
        <v>39722</v>
      </c>
      <c r="B122" s="36">
        <v>2373201</v>
      </c>
      <c r="C122" s="35">
        <v>89265.1</v>
      </c>
      <c r="D122">
        <v>644499</v>
      </c>
      <c r="E122">
        <v>48749</v>
      </c>
      <c r="F122">
        <v>496754.2</v>
      </c>
      <c r="G122">
        <v>41752.5</v>
      </c>
      <c r="H122">
        <v>406228.2</v>
      </c>
      <c r="I122">
        <v>9717</v>
      </c>
      <c r="J122">
        <v>162924.29999999999</v>
      </c>
      <c r="K122">
        <v>73911.7</v>
      </c>
      <c r="L122" s="35">
        <v>44928.6</v>
      </c>
      <c r="M122" s="35">
        <v>277069</v>
      </c>
      <c r="N122" s="35">
        <v>61693.5</v>
      </c>
      <c r="O122" s="50">
        <v>9435.7000000000007</v>
      </c>
      <c r="P122" s="50">
        <v>1623</v>
      </c>
      <c r="Q122" s="50">
        <v>4850</v>
      </c>
      <c r="R122" s="51">
        <v>17300.3</v>
      </c>
      <c r="S122" s="50">
        <v>3894.2</v>
      </c>
      <c r="T122" s="35">
        <v>5172.8</v>
      </c>
      <c r="U122" s="35">
        <v>8002.5</v>
      </c>
      <c r="V122" s="37">
        <v>61310.3</v>
      </c>
      <c r="W122" s="37">
        <v>462470.3</v>
      </c>
    </row>
    <row r="123" spans="1:23" x14ac:dyDescent="0.25">
      <c r="A123" s="45">
        <v>39814</v>
      </c>
      <c r="B123" s="36">
        <v>2320200.6</v>
      </c>
      <c r="C123" s="35">
        <v>88225</v>
      </c>
      <c r="D123">
        <v>615586.30000000005</v>
      </c>
      <c r="E123">
        <v>45436</v>
      </c>
      <c r="F123">
        <v>488590.7</v>
      </c>
      <c r="G123">
        <v>41432.9</v>
      </c>
      <c r="H123">
        <v>395107.6</v>
      </c>
      <c r="I123">
        <v>9565.5</v>
      </c>
      <c r="J123">
        <v>157103.79999999999</v>
      </c>
      <c r="K123">
        <v>72627.8</v>
      </c>
      <c r="L123" s="35">
        <v>43895.199999999997</v>
      </c>
      <c r="M123" s="35">
        <v>272638</v>
      </c>
      <c r="N123" s="35">
        <v>58772</v>
      </c>
      <c r="O123" s="50">
        <v>9010.9</v>
      </c>
      <c r="P123" s="50">
        <v>1573</v>
      </c>
      <c r="Q123" s="50">
        <v>4769.6000000000004</v>
      </c>
      <c r="R123" s="50">
        <v>15724.4</v>
      </c>
      <c r="S123" s="50">
        <v>3707.3</v>
      </c>
      <c r="T123" s="35">
        <v>4996</v>
      </c>
      <c r="U123" s="35">
        <v>6953.5</v>
      </c>
      <c r="V123" s="37">
        <v>60437.5</v>
      </c>
      <c r="W123" s="37">
        <v>454781.5</v>
      </c>
    </row>
    <row r="124" spans="1:23" x14ac:dyDescent="0.25">
      <c r="A124" s="45">
        <v>39904</v>
      </c>
      <c r="B124" s="36">
        <v>2315015.2000000002</v>
      </c>
      <c r="C124" s="35">
        <v>88134</v>
      </c>
      <c r="D124">
        <v>616037.80000000005</v>
      </c>
      <c r="E124">
        <v>45181</v>
      </c>
      <c r="F124">
        <v>487879.7</v>
      </c>
      <c r="G124">
        <v>41512.1</v>
      </c>
      <c r="H124">
        <v>392011.6</v>
      </c>
      <c r="I124">
        <v>9414.9</v>
      </c>
      <c r="J124">
        <v>157092.70000000001</v>
      </c>
      <c r="K124">
        <v>72084.3</v>
      </c>
      <c r="L124" s="35">
        <v>43954.1</v>
      </c>
      <c r="M124" s="35">
        <v>269998</v>
      </c>
      <c r="N124" s="35">
        <v>60383.199999999997</v>
      </c>
      <c r="O124" s="50">
        <v>8904.5</v>
      </c>
      <c r="P124" s="50">
        <v>1584</v>
      </c>
      <c r="Q124" s="50">
        <v>4754.6000000000004</v>
      </c>
      <c r="R124" s="50">
        <v>15955.6</v>
      </c>
      <c r="S124" s="50">
        <v>3653.3</v>
      </c>
      <c r="T124" s="35">
        <v>4690.8999999999996</v>
      </c>
      <c r="U124" s="35">
        <v>6879.9</v>
      </c>
      <c r="V124" s="37">
        <v>59266</v>
      </c>
      <c r="W124" s="37">
        <v>453919.4</v>
      </c>
    </row>
    <row r="125" spans="1:23" x14ac:dyDescent="0.25">
      <c r="A125" s="45">
        <v>39995</v>
      </c>
      <c r="B125" s="36">
        <v>2323002</v>
      </c>
      <c r="C125" s="35">
        <v>89119</v>
      </c>
      <c r="D125">
        <v>619843.30000000005</v>
      </c>
      <c r="E125">
        <v>45562</v>
      </c>
      <c r="F125">
        <v>488690.2</v>
      </c>
      <c r="G125">
        <v>40932.199999999997</v>
      </c>
      <c r="H125">
        <v>394154.5</v>
      </c>
      <c r="I125">
        <v>9573.2000000000007</v>
      </c>
      <c r="J125">
        <v>157726.20000000001</v>
      </c>
      <c r="K125">
        <v>72525.600000000006</v>
      </c>
      <c r="L125" s="35">
        <v>44365.3</v>
      </c>
      <c r="M125" s="35">
        <v>269158</v>
      </c>
      <c r="N125" s="35">
        <v>59924.800000000003</v>
      </c>
      <c r="O125" s="50">
        <v>8919.4</v>
      </c>
      <c r="P125" s="50">
        <v>1598.1</v>
      </c>
      <c r="Q125" s="50">
        <v>4751</v>
      </c>
      <c r="R125" s="50">
        <v>16191.6</v>
      </c>
      <c r="S125" s="50">
        <v>3534.4</v>
      </c>
      <c r="T125" s="35">
        <v>4454.8999999999996</v>
      </c>
      <c r="U125" s="35">
        <v>6920.4</v>
      </c>
      <c r="V125" s="37">
        <v>59470.9</v>
      </c>
      <c r="W125" s="37">
        <v>454565.2</v>
      </c>
    </row>
    <row r="126" spans="1:23" x14ac:dyDescent="0.25">
      <c r="A126" s="45">
        <v>40087</v>
      </c>
      <c r="B126" s="36">
        <v>2335695.6</v>
      </c>
      <c r="C126" s="35">
        <v>89870.6</v>
      </c>
      <c r="D126">
        <v>625454.69999999995</v>
      </c>
      <c r="E126">
        <v>45485</v>
      </c>
      <c r="F126">
        <v>492011.6</v>
      </c>
      <c r="G126">
        <v>40739.599999999999</v>
      </c>
      <c r="H126">
        <v>395593.5</v>
      </c>
      <c r="I126">
        <v>9752</v>
      </c>
      <c r="J126">
        <v>158675</v>
      </c>
      <c r="K126">
        <v>73117.3</v>
      </c>
      <c r="L126" s="35">
        <v>44362.6</v>
      </c>
      <c r="M126" s="35">
        <v>268989</v>
      </c>
      <c r="N126" s="35">
        <v>60022.2</v>
      </c>
      <c r="O126" s="35">
        <v>8905.7999999999993</v>
      </c>
      <c r="P126" s="35">
        <v>1616.9</v>
      </c>
      <c r="Q126" s="35">
        <v>4770.1000000000004</v>
      </c>
      <c r="R126" s="35">
        <v>16462.2</v>
      </c>
      <c r="S126" s="35">
        <v>3577.4</v>
      </c>
      <c r="T126" s="35">
        <v>4466.2</v>
      </c>
      <c r="U126" s="35">
        <v>6813.5</v>
      </c>
      <c r="V126" s="37">
        <v>59524.9</v>
      </c>
      <c r="W126" s="37">
        <v>456138.8</v>
      </c>
    </row>
    <row r="127" spans="1:23" x14ac:dyDescent="0.25">
      <c r="A127" s="45">
        <v>40179</v>
      </c>
      <c r="B127" s="36">
        <v>2345368.1</v>
      </c>
      <c r="C127" s="35">
        <v>90278.6</v>
      </c>
      <c r="D127">
        <v>629937.4</v>
      </c>
      <c r="E127">
        <v>45665</v>
      </c>
      <c r="F127">
        <v>494088.7</v>
      </c>
      <c r="G127">
        <v>41559.699999999997</v>
      </c>
      <c r="H127">
        <v>397219.5</v>
      </c>
      <c r="I127">
        <v>9888.4</v>
      </c>
      <c r="J127">
        <v>158375.9</v>
      </c>
      <c r="K127">
        <v>72692.5</v>
      </c>
      <c r="L127" s="35">
        <v>44785.4</v>
      </c>
      <c r="M127" s="35">
        <v>269801</v>
      </c>
      <c r="N127" s="35">
        <v>59056.7</v>
      </c>
      <c r="O127" s="35">
        <v>8925.2999999999993</v>
      </c>
      <c r="P127" s="35">
        <v>1631.7</v>
      </c>
      <c r="Q127" s="35">
        <v>4804.8999999999996</v>
      </c>
      <c r="R127" s="35">
        <v>16669.5</v>
      </c>
      <c r="S127" s="35">
        <v>3560.5</v>
      </c>
      <c r="T127" s="35">
        <v>4443.8</v>
      </c>
      <c r="U127" s="35">
        <v>6880.5</v>
      </c>
      <c r="V127" s="37">
        <v>60038.9</v>
      </c>
      <c r="W127" s="37">
        <v>458195.9</v>
      </c>
    </row>
    <row r="128" spans="1:23" x14ac:dyDescent="0.25">
      <c r="A128" s="45">
        <v>40269</v>
      </c>
      <c r="B128" s="36">
        <v>2366734.9</v>
      </c>
      <c r="C128" s="35">
        <v>91198.3</v>
      </c>
      <c r="D128">
        <v>642902.6</v>
      </c>
      <c r="E128">
        <v>46969</v>
      </c>
      <c r="F128">
        <v>496698.2</v>
      </c>
      <c r="G128">
        <v>41930.800000000003</v>
      </c>
      <c r="H128">
        <v>399458</v>
      </c>
      <c r="I128">
        <v>10082.200000000001</v>
      </c>
      <c r="J128">
        <v>159063.9</v>
      </c>
      <c r="K128">
        <v>73555.100000000006</v>
      </c>
      <c r="L128" s="35">
        <v>45035.8</v>
      </c>
      <c r="M128" s="35">
        <v>270292</v>
      </c>
      <c r="N128" s="35">
        <v>57219.4</v>
      </c>
      <c r="O128" s="35">
        <v>9018.7000000000007</v>
      </c>
      <c r="P128" s="35">
        <v>1632.2</v>
      </c>
      <c r="Q128" s="35">
        <v>4796.8999999999996</v>
      </c>
      <c r="R128" s="35">
        <v>16825</v>
      </c>
      <c r="S128" s="35">
        <v>3662.3</v>
      </c>
      <c r="T128" s="35">
        <v>4425</v>
      </c>
      <c r="U128" s="35">
        <v>6995.6</v>
      </c>
      <c r="V128" s="37">
        <v>60449.3</v>
      </c>
      <c r="W128" s="37">
        <v>462131</v>
      </c>
    </row>
    <row r="129" spans="1:23" x14ac:dyDescent="0.25">
      <c r="A129" s="45">
        <v>40360</v>
      </c>
      <c r="B129" s="36">
        <v>2377821.6</v>
      </c>
      <c r="C129" s="35">
        <v>91613.6</v>
      </c>
      <c r="D129">
        <v>648256.30000000005</v>
      </c>
      <c r="E129">
        <v>46768</v>
      </c>
      <c r="F129">
        <v>499754.9</v>
      </c>
      <c r="G129">
        <v>42230.400000000001</v>
      </c>
      <c r="H129">
        <v>401611.8</v>
      </c>
      <c r="I129">
        <v>10061.9</v>
      </c>
      <c r="J129">
        <v>159765.9</v>
      </c>
      <c r="K129">
        <v>74506</v>
      </c>
      <c r="L129" s="35">
        <v>45117.3</v>
      </c>
      <c r="M129" s="35">
        <v>270423</v>
      </c>
      <c r="N129" s="35">
        <v>55203.5</v>
      </c>
      <c r="O129" s="35">
        <v>9060.5</v>
      </c>
      <c r="P129" s="35">
        <v>1660.3</v>
      </c>
      <c r="Q129" s="35">
        <v>4840.3</v>
      </c>
      <c r="R129" s="35">
        <v>16987.3</v>
      </c>
      <c r="S129" s="35">
        <v>3689.5</v>
      </c>
      <c r="T129" s="35">
        <v>4420</v>
      </c>
      <c r="U129" s="35">
        <v>6990.8</v>
      </c>
      <c r="V129" s="37">
        <v>61407.6</v>
      </c>
      <c r="W129" s="37">
        <v>464803.1</v>
      </c>
    </row>
    <row r="130" spans="1:23" x14ac:dyDescent="0.25">
      <c r="A130" s="45">
        <v>40452</v>
      </c>
      <c r="B130" s="36">
        <v>2392351.1</v>
      </c>
      <c r="C130" s="35">
        <v>92009.600000000006</v>
      </c>
      <c r="D130">
        <v>653545.6</v>
      </c>
      <c r="E130">
        <v>47698</v>
      </c>
      <c r="F130">
        <v>503136.2</v>
      </c>
      <c r="G130">
        <v>41988.5</v>
      </c>
      <c r="H130">
        <v>404498.5</v>
      </c>
      <c r="I130">
        <v>10134.4</v>
      </c>
      <c r="J130">
        <v>161600.9</v>
      </c>
      <c r="K130">
        <v>75064.800000000003</v>
      </c>
      <c r="L130" s="35">
        <v>44991.4</v>
      </c>
      <c r="M130" s="35">
        <v>270419</v>
      </c>
      <c r="N130" s="35">
        <v>54551.199999999997</v>
      </c>
      <c r="O130" s="35">
        <v>9127.5</v>
      </c>
      <c r="P130" s="35">
        <v>1674</v>
      </c>
      <c r="Q130" s="35">
        <v>4857.2</v>
      </c>
      <c r="R130" s="35">
        <v>17095.599999999999</v>
      </c>
      <c r="S130" s="35">
        <v>3799</v>
      </c>
      <c r="T130" s="35">
        <v>4490.8999999999996</v>
      </c>
      <c r="U130" s="35">
        <v>7164.5</v>
      </c>
      <c r="V130" s="37">
        <v>61269.5</v>
      </c>
      <c r="W130" s="37">
        <v>465408.6</v>
      </c>
    </row>
    <row r="131" spans="1:23" x14ac:dyDescent="0.25">
      <c r="A131" s="45">
        <v>40544</v>
      </c>
      <c r="B131" s="36">
        <v>2415415.9</v>
      </c>
      <c r="C131" s="35">
        <v>92595.8</v>
      </c>
      <c r="D131">
        <v>665026.6</v>
      </c>
      <c r="E131">
        <v>47984</v>
      </c>
      <c r="F131">
        <v>508546.3</v>
      </c>
      <c r="G131">
        <v>43313.9</v>
      </c>
      <c r="H131">
        <v>405298.1</v>
      </c>
      <c r="I131">
        <v>10328.299999999999</v>
      </c>
      <c r="J131">
        <v>162529</v>
      </c>
      <c r="K131">
        <v>76012.800000000003</v>
      </c>
      <c r="L131" s="35">
        <v>44653.3</v>
      </c>
      <c r="M131" s="35">
        <v>269444</v>
      </c>
      <c r="N131" s="35">
        <v>52984.9</v>
      </c>
      <c r="O131" s="35">
        <v>9130.6</v>
      </c>
      <c r="P131" s="35">
        <v>1672</v>
      </c>
      <c r="Q131" s="35">
        <v>4866</v>
      </c>
      <c r="R131" s="35">
        <v>17190.3</v>
      </c>
      <c r="S131" s="35">
        <v>3869.6</v>
      </c>
      <c r="T131" s="35">
        <v>4548.1000000000004</v>
      </c>
      <c r="U131" s="35">
        <v>7300.9</v>
      </c>
      <c r="V131" s="37">
        <v>61402.9</v>
      </c>
      <c r="W131" s="37">
        <v>468897.2</v>
      </c>
    </row>
    <row r="132" spans="1:23" x14ac:dyDescent="0.25">
      <c r="A132" s="45">
        <v>40634</v>
      </c>
      <c r="B132" s="37">
        <v>2415690.4</v>
      </c>
      <c r="C132" s="35">
        <v>92866.8</v>
      </c>
      <c r="D132">
        <v>666252.1</v>
      </c>
      <c r="E132">
        <v>47868</v>
      </c>
      <c r="F132">
        <v>508753.1</v>
      </c>
      <c r="G132">
        <v>43495</v>
      </c>
      <c r="H132">
        <v>405734.40000000002</v>
      </c>
      <c r="I132">
        <v>10236.700000000001</v>
      </c>
      <c r="J132">
        <v>162378.70000000001</v>
      </c>
      <c r="K132">
        <v>76320.600000000006</v>
      </c>
      <c r="L132" s="35">
        <v>44449.9</v>
      </c>
      <c r="M132" s="35">
        <v>268153</v>
      </c>
      <c r="N132" s="35">
        <v>52166.2</v>
      </c>
      <c r="O132" s="35">
        <v>9163.9</v>
      </c>
      <c r="P132" s="35">
        <v>1654</v>
      </c>
      <c r="Q132" s="35">
        <v>4888.8</v>
      </c>
      <c r="R132" s="35">
        <v>17321.2</v>
      </c>
      <c r="S132" s="35">
        <v>3925.9</v>
      </c>
      <c r="T132" s="35">
        <v>4702.2</v>
      </c>
      <c r="U132" s="35">
        <v>7417.1</v>
      </c>
      <c r="V132" s="37">
        <v>62018.400000000001</v>
      </c>
      <c r="W132" s="37">
        <v>469589.7</v>
      </c>
    </row>
    <row r="133" spans="1:23" x14ac:dyDescent="0.25">
      <c r="A133" s="45">
        <v>40725</v>
      </c>
      <c r="B133" s="38">
        <v>2415447.9</v>
      </c>
      <c r="C133" s="35">
        <v>93073.600000000006</v>
      </c>
      <c r="D133">
        <v>669541.69999999995</v>
      </c>
      <c r="E133">
        <v>48015</v>
      </c>
      <c r="F133">
        <v>509755.9</v>
      </c>
      <c r="G133">
        <v>43550.5</v>
      </c>
      <c r="H133">
        <v>403383.1</v>
      </c>
      <c r="I133">
        <v>10309.1</v>
      </c>
      <c r="J133">
        <v>162363.70000000001</v>
      </c>
      <c r="K133">
        <v>76077.3</v>
      </c>
      <c r="L133" s="35">
        <v>44118.7</v>
      </c>
      <c r="M133" s="35">
        <v>267063</v>
      </c>
      <c r="N133" s="35">
        <v>51097</v>
      </c>
      <c r="O133" s="35">
        <v>9126.7999999999993</v>
      </c>
      <c r="P133" s="35">
        <v>1668.3</v>
      </c>
      <c r="Q133" s="35">
        <v>4789.2</v>
      </c>
      <c r="R133" s="35">
        <v>17415.5</v>
      </c>
      <c r="S133" s="35">
        <v>4003.5</v>
      </c>
      <c r="T133" s="35">
        <v>4798.8999999999996</v>
      </c>
      <c r="U133" s="35">
        <v>7455.4</v>
      </c>
      <c r="V133" s="37">
        <v>61247</v>
      </c>
      <c r="W133" s="37">
        <v>470853.6</v>
      </c>
    </row>
    <row r="134" spans="1:23" x14ac:dyDescent="0.25">
      <c r="A134" s="45">
        <v>40817</v>
      </c>
      <c r="B134" s="37">
        <v>2408365.7999999998</v>
      </c>
      <c r="C134" s="35">
        <v>93130.5</v>
      </c>
      <c r="D134">
        <v>669606.19999999995</v>
      </c>
      <c r="E134">
        <v>48043</v>
      </c>
      <c r="F134">
        <v>511038.9</v>
      </c>
      <c r="G134">
        <v>43517.5</v>
      </c>
      <c r="H134">
        <v>399847.6</v>
      </c>
      <c r="I134">
        <v>10314.799999999999</v>
      </c>
      <c r="J134">
        <v>161375.5</v>
      </c>
      <c r="K134">
        <v>76361.3</v>
      </c>
      <c r="L134" s="35">
        <v>43420.9</v>
      </c>
      <c r="M134" s="35">
        <v>265479</v>
      </c>
      <c r="N134" s="35">
        <v>49064.4</v>
      </c>
      <c r="O134" s="35">
        <v>9050.5</v>
      </c>
      <c r="P134" s="35">
        <v>1692.6</v>
      </c>
      <c r="Q134" s="35">
        <v>4833.6000000000004</v>
      </c>
      <c r="R134" s="35">
        <v>17555.3</v>
      </c>
      <c r="S134" s="35">
        <v>4022.4</v>
      </c>
      <c r="T134" s="35">
        <v>4812.5</v>
      </c>
      <c r="U134" s="35">
        <v>7547.2</v>
      </c>
      <c r="V134" s="37">
        <v>61747.6</v>
      </c>
      <c r="W134" s="37">
        <v>471635.1</v>
      </c>
    </row>
    <row r="135" spans="1:23" x14ac:dyDescent="0.25">
      <c r="A135" s="45">
        <v>40909</v>
      </c>
      <c r="B135" s="37">
        <v>2404399.5</v>
      </c>
      <c r="C135" s="35">
        <v>93295</v>
      </c>
      <c r="D135">
        <v>671476.8</v>
      </c>
      <c r="E135">
        <v>48029</v>
      </c>
      <c r="F135">
        <v>511469.7</v>
      </c>
      <c r="G135">
        <v>43479.7</v>
      </c>
      <c r="H135">
        <v>396283.8</v>
      </c>
      <c r="I135">
        <v>10155.5</v>
      </c>
      <c r="J135">
        <v>161075.5</v>
      </c>
      <c r="K135">
        <v>76978.5</v>
      </c>
      <c r="L135" s="35">
        <v>43232.5</v>
      </c>
      <c r="M135" s="35">
        <v>263175</v>
      </c>
      <c r="N135" s="35">
        <v>48523.8</v>
      </c>
      <c r="O135" s="35">
        <v>9027.7999999999993</v>
      </c>
      <c r="P135" s="35">
        <v>1687.1</v>
      </c>
      <c r="Q135" s="35">
        <v>4823</v>
      </c>
      <c r="R135" s="35">
        <v>17599.5</v>
      </c>
      <c r="S135" s="35">
        <v>4080.8</v>
      </c>
      <c r="T135" s="35">
        <v>4845</v>
      </c>
      <c r="U135" s="35">
        <v>7599</v>
      </c>
      <c r="V135" s="37">
        <v>61704.6</v>
      </c>
      <c r="W135" s="37">
        <v>474690.1</v>
      </c>
    </row>
    <row r="136" spans="1:23" x14ac:dyDescent="0.25">
      <c r="A136" s="45">
        <v>41000</v>
      </c>
      <c r="B136" s="39">
        <v>2396293.7000000002</v>
      </c>
      <c r="C136" s="35">
        <v>93126.9</v>
      </c>
      <c r="D136">
        <v>672250.8</v>
      </c>
      <c r="E136">
        <v>47257</v>
      </c>
      <c r="F136">
        <v>511098.8</v>
      </c>
      <c r="G136">
        <v>43756.4</v>
      </c>
      <c r="H136">
        <v>392596.7</v>
      </c>
      <c r="I136">
        <v>10287.1</v>
      </c>
      <c r="J136">
        <v>161146.1</v>
      </c>
      <c r="K136">
        <v>76640.3</v>
      </c>
      <c r="L136" s="35">
        <v>42639.9</v>
      </c>
      <c r="M136" s="35">
        <v>260671</v>
      </c>
      <c r="N136" s="35">
        <v>47655.1</v>
      </c>
      <c r="O136" s="35">
        <v>8905.4</v>
      </c>
      <c r="P136" s="35">
        <v>1705.7</v>
      </c>
      <c r="Q136" s="35">
        <v>4738.7</v>
      </c>
      <c r="R136" s="35">
        <v>17646</v>
      </c>
      <c r="S136" s="35">
        <v>4119.3999999999996</v>
      </c>
      <c r="T136" s="35">
        <v>4875.8</v>
      </c>
      <c r="U136" s="35">
        <v>7613.2</v>
      </c>
      <c r="V136" s="37">
        <v>61751.1</v>
      </c>
      <c r="W136" s="37">
        <v>474434.5</v>
      </c>
    </row>
    <row r="137" spans="1:23" x14ac:dyDescent="0.25">
      <c r="A137" s="45">
        <v>41091</v>
      </c>
      <c r="B137" s="35">
        <v>2392699.4</v>
      </c>
      <c r="C137" s="35">
        <v>93109.4</v>
      </c>
      <c r="D137">
        <v>674185.8</v>
      </c>
      <c r="E137">
        <v>47085</v>
      </c>
      <c r="F137">
        <v>511781.8</v>
      </c>
      <c r="G137">
        <v>43388.1</v>
      </c>
      <c r="H137">
        <v>390735.9</v>
      </c>
      <c r="I137">
        <v>10248</v>
      </c>
      <c r="J137">
        <v>160431.1</v>
      </c>
      <c r="K137">
        <v>76587.3</v>
      </c>
      <c r="L137" s="35">
        <v>42173.2</v>
      </c>
      <c r="M137" s="35">
        <v>258745</v>
      </c>
      <c r="N137" s="35">
        <v>47067.7</v>
      </c>
      <c r="O137" s="35">
        <v>8860</v>
      </c>
      <c r="P137" s="35">
        <v>1728.2</v>
      </c>
      <c r="Q137" s="35">
        <v>4677</v>
      </c>
      <c r="R137" s="35">
        <v>17687.900000000001</v>
      </c>
      <c r="S137" s="35">
        <v>4147.3999999999996</v>
      </c>
      <c r="T137" s="35">
        <v>4937.3999999999996</v>
      </c>
      <c r="U137" s="35">
        <v>7804.3</v>
      </c>
      <c r="V137" s="37">
        <v>61809.1</v>
      </c>
      <c r="W137" s="37">
        <v>480084.2</v>
      </c>
    </row>
    <row r="138" spans="1:23" x14ac:dyDescent="0.25">
      <c r="A138" s="45">
        <v>41183</v>
      </c>
      <c r="B138" s="35">
        <v>2382279.6</v>
      </c>
      <c r="C138" s="35">
        <v>93007.4</v>
      </c>
      <c r="D138">
        <v>670960.69999999995</v>
      </c>
      <c r="E138">
        <v>46802</v>
      </c>
      <c r="F138">
        <v>511534.5</v>
      </c>
      <c r="G138">
        <v>43588.5</v>
      </c>
      <c r="H138">
        <v>388598.4</v>
      </c>
      <c r="I138">
        <v>10349.4</v>
      </c>
      <c r="J138">
        <v>159306.79999999999</v>
      </c>
      <c r="K138">
        <v>76441.7</v>
      </c>
      <c r="L138" s="35">
        <v>41481.5</v>
      </c>
      <c r="M138" s="35">
        <v>256217</v>
      </c>
      <c r="N138" s="35">
        <v>47035.199999999997</v>
      </c>
      <c r="O138" s="35">
        <v>8752</v>
      </c>
      <c r="P138" s="35">
        <v>1748</v>
      </c>
      <c r="Q138" s="35">
        <v>4580.8999999999996</v>
      </c>
      <c r="R138" s="35">
        <v>17700.400000000001</v>
      </c>
      <c r="S138" s="35">
        <v>4158.1000000000004</v>
      </c>
      <c r="T138" s="35">
        <v>4973.2</v>
      </c>
      <c r="U138" s="35">
        <v>7842.5</v>
      </c>
      <c r="V138" s="37">
        <v>61709.2</v>
      </c>
      <c r="W138" s="37">
        <v>478985.7</v>
      </c>
    </row>
    <row r="139" spans="1:23" x14ac:dyDescent="0.25">
      <c r="A139" s="45">
        <v>41275</v>
      </c>
      <c r="B139" s="35">
        <v>2373981.1</v>
      </c>
      <c r="C139" s="35">
        <v>92694.1</v>
      </c>
      <c r="D139">
        <v>669058.1</v>
      </c>
      <c r="E139">
        <v>46761</v>
      </c>
      <c r="F139">
        <v>511389.6</v>
      </c>
      <c r="G139">
        <v>42888.1</v>
      </c>
      <c r="H139">
        <v>384637.3</v>
      </c>
      <c r="I139">
        <v>10408.200000000001</v>
      </c>
      <c r="J139">
        <v>159818</v>
      </c>
      <c r="K139">
        <v>76207.7</v>
      </c>
      <c r="L139" s="35">
        <v>41607.699999999997</v>
      </c>
      <c r="M139" s="35">
        <v>255338</v>
      </c>
      <c r="N139" s="35">
        <v>46005.4</v>
      </c>
      <c r="O139" s="35">
        <v>8738.6</v>
      </c>
      <c r="P139" s="35">
        <v>1754.7</v>
      </c>
      <c r="Q139" s="35">
        <v>4503.5</v>
      </c>
      <c r="R139" s="35">
        <v>17775.7</v>
      </c>
      <c r="S139" s="35">
        <v>4198.5</v>
      </c>
      <c r="T139" s="35">
        <v>5018.8999999999996</v>
      </c>
      <c r="U139" s="35">
        <v>7860.7</v>
      </c>
      <c r="V139" s="37">
        <v>62057.1</v>
      </c>
      <c r="W139" s="37">
        <v>482083</v>
      </c>
    </row>
    <row r="140" spans="1:23" x14ac:dyDescent="0.25">
      <c r="A140" s="45">
        <v>41365</v>
      </c>
      <c r="B140" s="35">
        <v>2385949.7999999998</v>
      </c>
      <c r="C140" s="35">
        <v>93210.5</v>
      </c>
      <c r="D140">
        <v>675250.1</v>
      </c>
      <c r="E140">
        <v>46953</v>
      </c>
      <c r="F140">
        <v>514884.9</v>
      </c>
      <c r="G140">
        <v>44060.7</v>
      </c>
      <c r="H140">
        <v>384622.7</v>
      </c>
      <c r="I140">
        <v>10699.3</v>
      </c>
      <c r="J140">
        <v>159550.79999999999</v>
      </c>
      <c r="K140">
        <v>76503</v>
      </c>
      <c r="L140" s="35">
        <v>41902.1</v>
      </c>
      <c r="M140" s="35">
        <v>255124</v>
      </c>
      <c r="N140" s="35">
        <v>46042.2</v>
      </c>
      <c r="O140" s="35">
        <v>8741.4</v>
      </c>
      <c r="P140" s="35">
        <v>1800.3</v>
      </c>
      <c r="Q140" s="35">
        <v>4421.1000000000004</v>
      </c>
      <c r="R140" s="35">
        <v>17862.3</v>
      </c>
      <c r="S140" s="35">
        <v>4180.7</v>
      </c>
      <c r="T140" s="35">
        <v>5013.5</v>
      </c>
      <c r="U140" s="35">
        <v>7934.4</v>
      </c>
      <c r="V140" s="37">
        <v>62103.199999999997</v>
      </c>
      <c r="W140" s="37">
        <v>484726.6</v>
      </c>
    </row>
    <row r="141" spans="1:23" x14ac:dyDescent="0.25">
      <c r="A141" s="45">
        <v>41456</v>
      </c>
      <c r="B141" s="35">
        <v>2394300.9</v>
      </c>
      <c r="C141" s="35">
        <v>93568.8</v>
      </c>
      <c r="D141">
        <v>679055.6</v>
      </c>
      <c r="E141">
        <v>47107</v>
      </c>
      <c r="F141">
        <v>514778.6</v>
      </c>
      <c r="G141">
        <v>45022.8</v>
      </c>
      <c r="H141">
        <v>386132.6</v>
      </c>
      <c r="I141">
        <v>10830.2</v>
      </c>
      <c r="J141">
        <v>160521.20000000001</v>
      </c>
      <c r="K141">
        <v>76863</v>
      </c>
      <c r="L141" s="35">
        <v>41851.599999999999</v>
      </c>
      <c r="M141" s="35">
        <v>254950</v>
      </c>
      <c r="N141" s="35">
        <v>46245.3</v>
      </c>
      <c r="O141" s="35">
        <v>8793.1</v>
      </c>
      <c r="P141" s="35">
        <v>1815.3</v>
      </c>
      <c r="Q141" s="35">
        <v>4413.1000000000004</v>
      </c>
      <c r="R141" s="35">
        <v>17965.5</v>
      </c>
      <c r="S141" s="35">
        <v>4220</v>
      </c>
      <c r="T141" s="50">
        <v>5069.2</v>
      </c>
      <c r="U141" s="50">
        <v>8033.6</v>
      </c>
      <c r="V141" s="37">
        <v>62496.6</v>
      </c>
      <c r="W141" s="37">
        <v>489072</v>
      </c>
    </row>
    <row r="142" spans="1:23" x14ac:dyDescent="0.25">
      <c r="A142" s="45">
        <v>41548</v>
      </c>
      <c r="B142" s="35">
        <v>2399723.5</v>
      </c>
      <c r="C142" s="35">
        <v>93815</v>
      </c>
      <c r="D142">
        <v>681571.1</v>
      </c>
      <c r="E142">
        <v>46917</v>
      </c>
      <c r="F142">
        <v>516958.1</v>
      </c>
      <c r="G142">
        <v>44571.5</v>
      </c>
      <c r="H142">
        <v>385405.1</v>
      </c>
      <c r="I142">
        <v>10607.1</v>
      </c>
      <c r="J142">
        <v>161530.5</v>
      </c>
      <c r="K142">
        <v>76997.600000000006</v>
      </c>
      <c r="L142" s="35">
        <v>42249.9</v>
      </c>
      <c r="M142" s="35">
        <v>255677</v>
      </c>
      <c r="N142" s="35">
        <v>45969.8</v>
      </c>
      <c r="O142" s="35">
        <v>8906.2999999999993</v>
      </c>
      <c r="P142" s="35">
        <v>1815.4</v>
      </c>
      <c r="Q142" s="35">
        <v>4390.6000000000004</v>
      </c>
      <c r="R142" s="35">
        <v>18083.2</v>
      </c>
      <c r="S142" s="35">
        <v>4235.8</v>
      </c>
      <c r="T142" s="51">
        <v>5099</v>
      </c>
      <c r="U142" s="50">
        <v>8108.7</v>
      </c>
      <c r="V142" s="37">
        <v>62622.3</v>
      </c>
      <c r="W142" s="37">
        <v>491360.3</v>
      </c>
    </row>
    <row r="143" spans="1:23" x14ac:dyDescent="0.25">
      <c r="A143" s="45">
        <v>41640</v>
      </c>
      <c r="B143" s="35">
        <v>2416151.7999999998</v>
      </c>
      <c r="C143" s="35">
        <v>94040.2</v>
      </c>
      <c r="D143">
        <v>688424.5</v>
      </c>
      <c r="E143">
        <v>46610</v>
      </c>
      <c r="F143">
        <v>517373.5</v>
      </c>
      <c r="G143">
        <v>46400.2</v>
      </c>
      <c r="H143">
        <v>385867.5</v>
      </c>
      <c r="I143">
        <v>10969</v>
      </c>
      <c r="J143">
        <v>161346.6</v>
      </c>
      <c r="K143">
        <v>77034.600000000006</v>
      </c>
      <c r="L143" s="35">
        <v>42041.5</v>
      </c>
      <c r="M143" s="35">
        <v>256688</v>
      </c>
      <c r="N143" s="35">
        <v>46349.7</v>
      </c>
      <c r="O143" s="35">
        <v>8936.6</v>
      </c>
      <c r="P143" s="35">
        <v>1887.5</v>
      </c>
      <c r="Q143" s="35">
        <v>4391.8</v>
      </c>
      <c r="R143" s="35">
        <v>18202.5</v>
      </c>
      <c r="S143" s="35">
        <v>4273</v>
      </c>
      <c r="T143" s="50">
        <v>5118.6000000000004</v>
      </c>
      <c r="U143" s="50">
        <v>8210</v>
      </c>
      <c r="V143" s="37">
        <v>62780.9</v>
      </c>
      <c r="W143" s="37">
        <v>495478.8</v>
      </c>
    </row>
    <row r="144" spans="1:23" x14ac:dyDescent="0.25">
      <c r="A144" s="45">
        <v>41730</v>
      </c>
      <c r="B144" s="35">
        <v>2420870.2000000002</v>
      </c>
      <c r="C144" s="35">
        <v>94188.1</v>
      </c>
      <c r="D144">
        <v>688037.5</v>
      </c>
      <c r="E144">
        <v>46570</v>
      </c>
      <c r="F144">
        <v>518703.9</v>
      </c>
      <c r="G144">
        <v>48220.2</v>
      </c>
      <c r="H144">
        <v>385446.9</v>
      </c>
      <c r="I144">
        <v>10828.1</v>
      </c>
      <c r="J144">
        <v>162310.39999999999</v>
      </c>
      <c r="K144">
        <v>77163.3</v>
      </c>
      <c r="L144" s="35">
        <v>42214.3</v>
      </c>
      <c r="M144" s="35">
        <v>257680</v>
      </c>
      <c r="N144" s="35">
        <v>46269</v>
      </c>
      <c r="O144" s="35">
        <v>9024.7000000000007</v>
      </c>
      <c r="P144" s="35">
        <v>1931.2</v>
      </c>
      <c r="Q144" s="35">
        <v>4373.8999999999996</v>
      </c>
      <c r="R144" s="35">
        <v>18331.099999999999</v>
      </c>
      <c r="S144" s="35">
        <v>4307.1000000000004</v>
      </c>
      <c r="T144" s="50">
        <v>5139.8</v>
      </c>
      <c r="U144" s="50">
        <v>8264.6</v>
      </c>
      <c r="V144" s="37">
        <v>62735.4</v>
      </c>
      <c r="W144" s="37">
        <v>499602.6</v>
      </c>
    </row>
    <row r="145" spans="1:23" x14ac:dyDescent="0.25">
      <c r="A145" s="45">
        <v>41821</v>
      </c>
      <c r="B145" s="35">
        <v>2430629.4</v>
      </c>
      <c r="C145" s="35">
        <v>94657.600000000006</v>
      </c>
      <c r="D145">
        <v>690424</v>
      </c>
      <c r="E145">
        <v>46699</v>
      </c>
      <c r="F145">
        <v>520906.6</v>
      </c>
      <c r="G145">
        <v>48542.5</v>
      </c>
      <c r="H145">
        <v>386278.40000000002</v>
      </c>
      <c r="I145">
        <v>11150.5</v>
      </c>
      <c r="J145">
        <v>162731.5</v>
      </c>
      <c r="K145">
        <v>77279.899999999994</v>
      </c>
      <c r="L145" s="35">
        <v>42290</v>
      </c>
      <c r="M145" s="35">
        <v>259433</v>
      </c>
      <c r="N145" s="35">
        <v>46840.5</v>
      </c>
      <c r="O145" s="35">
        <v>9080.2000000000007</v>
      </c>
      <c r="P145" s="35">
        <v>1946.8</v>
      </c>
      <c r="Q145" s="35">
        <v>4366.8999999999996</v>
      </c>
      <c r="R145" s="35">
        <v>18480.900000000001</v>
      </c>
      <c r="S145" s="35">
        <v>4329</v>
      </c>
      <c r="T145" s="50">
        <v>5153.7</v>
      </c>
      <c r="U145" s="50">
        <v>8288.6</v>
      </c>
      <c r="V145" s="37">
        <v>63785.5</v>
      </c>
      <c r="W145" s="37">
        <v>503104</v>
      </c>
    </row>
    <row r="146" spans="1:23" x14ac:dyDescent="0.25">
      <c r="A146" s="45">
        <v>41913</v>
      </c>
      <c r="B146" s="35">
        <v>2442285.5</v>
      </c>
      <c r="C146" s="35">
        <v>95084.800000000003</v>
      </c>
      <c r="D146">
        <v>697003.2</v>
      </c>
      <c r="E146">
        <v>46673</v>
      </c>
      <c r="F146">
        <v>521484.3</v>
      </c>
      <c r="G146">
        <v>48830.9</v>
      </c>
      <c r="H146">
        <v>386151.4</v>
      </c>
      <c r="I146">
        <v>11429.7</v>
      </c>
      <c r="J146">
        <v>164207.9</v>
      </c>
      <c r="K146">
        <v>77471.899999999994</v>
      </c>
      <c r="L146" s="35">
        <v>42562.5</v>
      </c>
      <c r="M146" s="35">
        <v>261379</v>
      </c>
      <c r="N146" s="35">
        <v>46231.9</v>
      </c>
      <c r="O146" s="35">
        <v>9108.9</v>
      </c>
      <c r="P146" s="35">
        <v>2004.5</v>
      </c>
      <c r="Q146" s="35">
        <v>4363.1000000000004</v>
      </c>
      <c r="R146" s="35">
        <v>18643.7</v>
      </c>
      <c r="S146" s="35">
        <v>4394.8</v>
      </c>
      <c r="T146" s="50">
        <v>5188.8999999999996</v>
      </c>
      <c r="U146" s="51">
        <v>8305.5</v>
      </c>
      <c r="V146" s="37">
        <v>64014.3</v>
      </c>
      <c r="W146" s="37">
        <v>506452.7</v>
      </c>
    </row>
    <row r="147" spans="1:23" x14ac:dyDescent="0.25">
      <c r="A147" s="45">
        <v>42005</v>
      </c>
      <c r="B147" s="35">
        <v>2468453.5</v>
      </c>
      <c r="C147" s="35">
        <v>95500.1</v>
      </c>
      <c r="D147">
        <v>696116.2</v>
      </c>
      <c r="E147">
        <v>46286</v>
      </c>
      <c r="F147">
        <v>523773.9</v>
      </c>
      <c r="G147">
        <v>59890.1</v>
      </c>
      <c r="H147">
        <v>386959.3</v>
      </c>
      <c r="I147">
        <v>11563.3</v>
      </c>
      <c r="J147">
        <v>165122.1</v>
      </c>
      <c r="K147">
        <v>77406.5</v>
      </c>
      <c r="L147" s="35">
        <v>42851.9</v>
      </c>
      <c r="M147" s="35">
        <v>264443</v>
      </c>
      <c r="N147" s="35">
        <v>46366.6</v>
      </c>
      <c r="O147" s="35">
        <v>9151.6</v>
      </c>
      <c r="P147" s="35">
        <v>2061.9</v>
      </c>
      <c r="Q147" s="35">
        <v>4406.5</v>
      </c>
      <c r="R147" s="35">
        <v>18883.400000000001</v>
      </c>
      <c r="S147" s="35">
        <v>4359.8</v>
      </c>
      <c r="T147" s="50">
        <v>5233.8</v>
      </c>
      <c r="U147" s="50">
        <v>8345.9</v>
      </c>
      <c r="V147" s="37">
        <v>64284</v>
      </c>
      <c r="W147" s="37">
        <v>508699.6</v>
      </c>
    </row>
    <row r="148" spans="1:23" x14ac:dyDescent="0.25">
      <c r="A148" s="45">
        <v>42095</v>
      </c>
      <c r="B148" s="35">
        <v>2478791.9</v>
      </c>
      <c r="C148" s="35">
        <v>96055.1</v>
      </c>
      <c r="D148">
        <v>700179.9</v>
      </c>
      <c r="E148">
        <v>46782</v>
      </c>
      <c r="F148">
        <v>523649.3</v>
      </c>
      <c r="G148">
        <v>59406.8</v>
      </c>
      <c r="H148">
        <v>388499.9</v>
      </c>
      <c r="I148">
        <v>11480</v>
      </c>
      <c r="J148">
        <v>165632.20000000001</v>
      </c>
      <c r="K148">
        <v>77920.399999999994</v>
      </c>
      <c r="L148" s="35">
        <v>43022</v>
      </c>
      <c r="M148" s="35">
        <v>266906</v>
      </c>
      <c r="N148" s="35">
        <v>46463.199999999997</v>
      </c>
      <c r="O148" s="35">
        <v>9212.6</v>
      </c>
      <c r="P148" s="35">
        <v>2113.4</v>
      </c>
      <c r="Q148" s="35">
        <v>4445.2</v>
      </c>
      <c r="R148" s="35">
        <v>19080.5</v>
      </c>
      <c r="S148" s="35">
        <v>4421.5</v>
      </c>
      <c r="T148" s="50">
        <v>5286.7</v>
      </c>
      <c r="U148" s="50">
        <v>8420.1</v>
      </c>
      <c r="V148" s="37">
        <v>64365.7</v>
      </c>
      <c r="W148" s="37">
        <v>511594.4</v>
      </c>
    </row>
    <row r="149" spans="1:23" x14ac:dyDescent="0.25">
      <c r="A149" s="45">
        <v>42186</v>
      </c>
      <c r="B149" s="35">
        <v>2488064.2000000002</v>
      </c>
      <c r="C149" s="35">
        <v>96233.4</v>
      </c>
      <c r="D149">
        <v>702437.5</v>
      </c>
      <c r="E149">
        <v>46732</v>
      </c>
      <c r="F149">
        <v>525513.9</v>
      </c>
      <c r="G149">
        <v>60261.2</v>
      </c>
      <c r="H149">
        <v>389582</v>
      </c>
      <c r="I149">
        <v>11423.5</v>
      </c>
      <c r="J149">
        <v>166249.29999999999</v>
      </c>
      <c r="K149">
        <v>78392.800000000003</v>
      </c>
      <c r="L149" s="35">
        <v>43083.1</v>
      </c>
      <c r="M149" s="35">
        <v>269498</v>
      </c>
      <c r="N149" s="35">
        <v>45725.2</v>
      </c>
      <c r="O149" s="35">
        <v>9235.6</v>
      </c>
      <c r="P149" s="35">
        <v>2141.5</v>
      </c>
      <c r="Q149" s="35">
        <v>4473.2</v>
      </c>
      <c r="R149" s="35">
        <v>19297.3</v>
      </c>
      <c r="S149" s="35">
        <v>4426.5</v>
      </c>
      <c r="T149" s="35">
        <v>5340.4</v>
      </c>
      <c r="U149" s="35">
        <v>8479.6</v>
      </c>
      <c r="V149" s="37">
        <v>64429.7</v>
      </c>
      <c r="W149" s="37">
        <v>513808.5</v>
      </c>
    </row>
    <row r="150" spans="1:23" x14ac:dyDescent="0.25">
      <c r="A150" s="45">
        <v>42278</v>
      </c>
      <c r="B150" s="35">
        <v>2499965.9</v>
      </c>
      <c r="C150" s="35">
        <v>96668</v>
      </c>
      <c r="D150">
        <v>706243.2</v>
      </c>
      <c r="E150">
        <v>47004</v>
      </c>
      <c r="F150">
        <v>526888.6</v>
      </c>
      <c r="G150">
        <v>60451.9</v>
      </c>
      <c r="H150">
        <v>391069.4</v>
      </c>
      <c r="I150">
        <v>11654.7</v>
      </c>
      <c r="J150">
        <v>166345.79999999999</v>
      </c>
      <c r="K150">
        <v>78628.2</v>
      </c>
      <c r="L150" s="35">
        <v>43232.6</v>
      </c>
      <c r="M150" s="35">
        <v>272063</v>
      </c>
      <c r="N150" s="35">
        <v>46487.7</v>
      </c>
      <c r="O150" s="35">
        <v>9284.6</v>
      </c>
      <c r="P150" s="35">
        <v>2192</v>
      </c>
      <c r="Q150" s="35">
        <v>4514.2</v>
      </c>
      <c r="R150" s="35">
        <v>19472.3</v>
      </c>
      <c r="S150" s="35">
        <v>4452.7</v>
      </c>
      <c r="T150" s="35">
        <v>5320.5</v>
      </c>
      <c r="U150" s="35">
        <v>8489.9</v>
      </c>
      <c r="V150" s="37">
        <v>64306.400000000001</v>
      </c>
      <c r="W150" s="37">
        <v>517626.9</v>
      </c>
    </row>
    <row r="151" spans="1:23" x14ac:dyDescent="0.25">
      <c r="A151" s="45">
        <v>42370</v>
      </c>
      <c r="B151" s="35">
        <v>2517273.5</v>
      </c>
      <c r="C151" s="35">
        <v>96849.9</v>
      </c>
      <c r="D151">
        <v>712693.1</v>
      </c>
      <c r="E151">
        <v>47412</v>
      </c>
      <c r="F151">
        <v>530500.80000000005</v>
      </c>
      <c r="G151">
        <v>61598.8</v>
      </c>
      <c r="H151">
        <v>392125.3</v>
      </c>
      <c r="I151">
        <v>11564.9</v>
      </c>
      <c r="J151">
        <v>167934.1</v>
      </c>
      <c r="K151">
        <v>79178.600000000006</v>
      </c>
      <c r="L151" s="35">
        <v>43412.6</v>
      </c>
      <c r="M151" s="35">
        <v>273898</v>
      </c>
      <c r="N151" s="35">
        <v>46165.3</v>
      </c>
      <c r="O151" s="35">
        <v>9368.9</v>
      </c>
      <c r="P151" s="35">
        <v>2194.6999999999998</v>
      </c>
      <c r="Q151" s="35">
        <v>4595.2</v>
      </c>
      <c r="R151" s="35">
        <v>19591.400000000001</v>
      </c>
      <c r="S151" s="35">
        <v>4510.7</v>
      </c>
      <c r="T151" s="35">
        <v>5325.1</v>
      </c>
      <c r="U151" s="35">
        <v>8511.5</v>
      </c>
      <c r="V151" s="37">
        <v>65036.7</v>
      </c>
      <c r="W151" s="37">
        <v>519305.5</v>
      </c>
    </row>
    <row r="152" spans="1:23" x14ac:dyDescent="0.25">
      <c r="A152" s="45">
        <v>42461</v>
      </c>
      <c r="B152" s="35">
        <v>2524323</v>
      </c>
      <c r="C152" s="35">
        <v>97562.9</v>
      </c>
      <c r="D152">
        <v>715853.8</v>
      </c>
      <c r="E152">
        <v>47573</v>
      </c>
      <c r="F152">
        <v>529210.1</v>
      </c>
      <c r="G152">
        <v>61971.6</v>
      </c>
      <c r="H152">
        <v>393021.2</v>
      </c>
      <c r="I152">
        <v>11905</v>
      </c>
      <c r="J152">
        <v>168254.1</v>
      </c>
      <c r="K152">
        <v>79314.7</v>
      </c>
      <c r="L152" s="35">
        <v>43583.1</v>
      </c>
      <c r="M152" s="35">
        <v>275758</v>
      </c>
      <c r="N152" s="35">
        <v>46023.4</v>
      </c>
      <c r="O152" s="35">
        <v>9455.7999999999993</v>
      </c>
      <c r="P152" s="35">
        <v>2211.5</v>
      </c>
      <c r="Q152" s="35">
        <v>4643.3999999999996</v>
      </c>
      <c r="R152" s="35">
        <v>19717.7</v>
      </c>
      <c r="S152" s="35">
        <v>4519.1000000000004</v>
      </c>
      <c r="T152" s="35">
        <v>5347.9</v>
      </c>
      <c r="U152" s="35">
        <v>8568.4</v>
      </c>
      <c r="V152" s="37">
        <v>65436.5</v>
      </c>
      <c r="W152" s="37">
        <v>520117.8</v>
      </c>
    </row>
    <row r="153" spans="1:23" x14ac:dyDescent="0.25">
      <c r="A153" s="45">
        <v>42552</v>
      </c>
      <c r="B153" s="35">
        <v>2532890.5</v>
      </c>
      <c r="C153" s="35">
        <v>97745.7</v>
      </c>
      <c r="D153">
        <v>717079.3</v>
      </c>
      <c r="E153">
        <v>48101</v>
      </c>
      <c r="F153">
        <v>530121.19999999995</v>
      </c>
      <c r="G153">
        <v>61045.8</v>
      </c>
      <c r="H153">
        <v>394305.2</v>
      </c>
      <c r="I153">
        <v>11928.1</v>
      </c>
      <c r="J153">
        <v>170041.9</v>
      </c>
      <c r="K153">
        <v>79677.600000000006</v>
      </c>
      <c r="L153" s="35">
        <v>44083.1</v>
      </c>
      <c r="M153" s="35">
        <v>277861</v>
      </c>
      <c r="N153" s="35">
        <v>46273.5</v>
      </c>
      <c r="O153" s="35">
        <v>9585.7999999999993</v>
      </c>
      <c r="P153" s="35">
        <v>2249.3000000000002</v>
      </c>
      <c r="Q153" s="35">
        <v>4686.1000000000004</v>
      </c>
      <c r="R153" s="35">
        <v>19839.599999999999</v>
      </c>
      <c r="S153" s="35">
        <v>4600.2</v>
      </c>
      <c r="T153" s="35">
        <v>5371.9</v>
      </c>
      <c r="U153" s="35">
        <v>8663.6</v>
      </c>
      <c r="V153" s="37">
        <v>65769.899999999994</v>
      </c>
      <c r="W153" s="37">
        <v>522571.5</v>
      </c>
    </row>
    <row r="154" spans="1:23" x14ac:dyDescent="0.25">
      <c r="A154" s="45">
        <v>42644</v>
      </c>
      <c r="B154" s="35">
        <v>2552218.7000000002</v>
      </c>
      <c r="C154" s="35">
        <v>98022.3</v>
      </c>
      <c r="D154">
        <v>719852.9</v>
      </c>
      <c r="E154">
        <v>48346</v>
      </c>
      <c r="F154">
        <v>533313.1</v>
      </c>
      <c r="G154">
        <v>67171.5</v>
      </c>
      <c r="H154">
        <v>396232.3</v>
      </c>
      <c r="I154">
        <v>11832.3</v>
      </c>
      <c r="J154">
        <v>171328.7</v>
      </c>
      <c r="K154">
        <v>80536.800000000003</v>
      </c>
      <c r="L154" s="35">
        <v>44426.6</v>
      </c>
      <c r="M154" s="35">
        <v>279431</v>
      </c>
      <c r="N154" s="35">
        <v>46119.8</v>
      </c>
      <c r="O154" s="35">
        <v>9644.2999999999993</v>
      </c>
      <c r="P154" s="35">
        <v>2298.6</v>
      </c>
      <c r="Q154" s="35">
        <v>4772.7</v>
      </c>
      <c r="R154" s="35">
        <v>19983</v>
      </c>
      <c r="S154" s="35">
        <v>4648.2</v>
      </c>
      <c r="T154" s="35">
        <v>5463.1</v>
      </c>
      <c r="U154" s="35">
        <v>8787.5</v>
      </c>
      <c r="V154" s="37">
        <v>66198</v>
      </c>
      <c r="W154" s="37">
        <v>526446.1</v>
      </c>
    </row>
    <row r="155" spans="1:23" x14ac:dyDescent="0.25">
      <c r="A155" s="45">
        <v>42736</v>
      </c>
      <c r="B155" s="35">
        <v>2569125.2999999998</v>
      </c>
      <c r="C155" s="35">
        <v>98663.6</v>
      </c>
      <c r="D155">
        <v>727834.9</v>
      </c>
      <c r="E155">
        <v>48842</v>
      </c>
      <c r="F155">
        <v>537815.1</v>
      </c>
      <c r="G155">
        <v>63930.8</v>
      </c>
      <c r="H155">
        <v>398285.1</v>
      </c>
      <c r="I155">
        <v>11892.5</v>
      </c>
      <c r="J155">
        <v>172239.3</v>
      </c>
      <c r="K155">
        <v>81051.5</v>
      </c>
      <c r="L155" s="35">
        <v>44755.5</v>
      </c>
      <c r="M155" s="35">
        <v>281707</v>
      </c>
      <c r="N155" s="35">
        <v>46285.2</v>
      </c>
      <c r="O155" s="35">
        <v>9813.1</v>
      </c>
      <c r="P155" s="35">
        <v>2340.3000000000002</v>
      </c>
      <c r="Q155" s="35">
        <v>4799.5</v>
      </c>
      <c r="R155" s="35">
        <v>20138.599999999999</v>
      </c>
      <c r="S155" s="35">
        <v>4714.6000000000004</v>
      </c>
      <c r="T155" s="35">
        <v>5543.9</v>
      </c>
      <c r="U155" s="35">
        <v>8883.9</v>
      </c>
      <c r="V155" s="37">
        <v>67812.2</v>
      </c>
      <c r="W155" s="37">
        <v>528752.4</v>
      </c>
    </row>
    <row r="156" spans="1:23" x14ac:dyDescent="0.25">
      <c r="A156" s="45">
        <v>42826</v>
      </c>
      <c r="B156" s="35">
        <v>2586631.5</v>
      </c>
      <c r="C156" s="35">
        <v>99047.7</v>
      </c>
      <c r="D156">
        <v>731834</v>
      </c>
      <c r="E156">
        <v>49122</v>
      </c>
      <c r="F156">
        <v>541241.9</v>
      </c>
      <c r="G156">
        <v>66227.199999999997</v>
      </c>
      <c r="H156">
        <v>399649.6</v>
      </c>
      <c r="I156">
        <v>11912.2</v>
      </c>
      <c r="J156">
        <v>173726.6</v>
      </c>
      <c r="K156">
        <v>81459.7</v>
      </c>
      <c r="L156" s="35">
        <v>44926.5</v>
      </c>
      <c r="M156" s="35">
        <v>284169</v>
      </c>
      <c r="N156" s="35">
        <v>46724.4</v>
      </c>
      <c r="O156" s="35">
        <v>9946.4</v>
      </c>
      <c r="P156" s="35">
        <v>2361.4</v>
      </c>
      <c r="Q156" s="35">
        <v>4845.6000000000004</v>
      </c>
      <c r="R156" s="35">
        <v>20311.599999999999</v>
      </c>
      <c r="S156" s="35">
        <v>4771.8</v>
      </c>
      <c r="T156" s="35">
        <v>5619.6</v>
      </c>
      <c r="U156" s="35">
        <v>8950.7999999999993</v>
      </c>
      <c r="V156" s="37">
        <v>67056.2</v>
      </c>
      <c r="W156" s="37">
        <v>530127.69999999995</v>
      </c>
    </row>
    <row r="157" spans="1:23" x14ac:dyDescent="0.25">
      <c r="A157" s="45">
        <v>42917</v>
      </c>
      <c r="B157" s="35">
        <v>2603638.7000000002</v>
      </c>
      <c r="C157" s="35">
        <v>99199.3</v>
      </c>
      <c r="D157">
        <v>736091.2</v>
      </c>
      <c r="E157">
        <v>49224</v>
      </c>
      <c r="F157">
        <v>544483.1</v>
      </c>
      <c r="G157">
        <v>68999.5</v>
      </c>
      <c r="H157">
        <v>401136.4</v>
      </c>
      <c r="I157">
        <v>11993.1</v>
      </c>
      <c r="J157">
        <v>175060.2</v>
      </c>
      <c r="K157">
        <v>82043</v>
      </c>
      <c r="L157" s="35">
        <v>45183.7</v>
      </c>
      <c r="M157" s="35">
        <v>285986</v>
      </c>
      <c r="N157" s="35">
        <v>46956.9</v>
      </c>
      <c r="O157" s="35">
        <v>10048.200000000001</v>
      </c>
      <c r="P157" s="35">
        <v>2423.5</v>
      </c>
      <c r="Q157" s="35">
        <v>4898.7</v>
      </c>
      <c r="R157" s="35">
        <v>20488.099999999999</v>
      </c>
      <c r="S157" s="35">
        <v>4783.2</v>
      </c>
      <c r="T157" s="35">
        <v>5687.2</v>
      </c>
      <c r="U157" s="35">
        <v>9005.7000000000007</v>
      </c>
      <c r="V157" s="37">
        <v>66479.399999999994</v>
      </c>
      <c r="W157" s="37">
        <v>531986.6</v>
      </c>
    </row>
    <row r="158" spans="1:23" x14ac:dyDescent="0.25">
      <c r="A158" s="45">
        <v>43009</v>
      </c>
      <c r="B158" s="35">
        <v>2620867.5</v>
      </c>
      <c r="C158" s="35">
        <v>99877.4</v>
      </c>
      <c r="D158">
        <v>740025.7</v>
      </c>
      <c r="E158">
        <v>49599</v>
      </c>
      <c r="F158">
        <v>548307.9</v>
      </c>
      <c r="G158">
        <v>70770.3</v>
      </c>
      <c r="H158">
        <v>402428.5</v>
      </c>
      <c r="I158">
        <v>12164.7</v>
      </c>
      <c r="J158">
        <v>176597.4</v>
      </c>
      <c r="K158">
        <v>82819.600000000006</v>
      </c>
      <c r="L158" s="35">
        <v>45545.3</v>
      </c>
      <c r="M158" s="35">
        <v>288064</v>
      </c>
      <c r="N158" s="35">
        <v>47047.3</v>
      </c>
      <c r="O158" s="35">
        <v>10246.299999999999</v>
      </c>
      <c r="P158" s="35">
        <v>2427.1999999999998</v>
      </c>
      <c r="Q158" s="35">
        <v>4945.3999999999996</v>
      </c>
      <c r="R158" s="35">
        <v>20716.3</v>
      </c>
      <c r="S158" s="35">
        <v>4875</v>
      </c>
      <c r="T158" s="35">
        <v>5729.4</v>
      </c>
      <c r="U158" s="35">
        <v>9119.5</v>
      </c>
      <c r="V158" s="37">
        <v>67068.3</v>
      </c>
      <c r="W158" s="37">
        <v>533937.69999999995</v>
      </c>
    </row>
    <row r="159" spans="1:23" x14ac:dyDescent="0.25">
      <c r="A159" s="45">
        <v>43101</v>
      </c>
      <c r="B159" s="35">
        <v>2630981.2000000002</v>
      </c>
      <c r="C159" s="35">
        <v>100153.9</v>
      </c>
      <c r="D159">
        <v>742734.8</v>
      </c>
      <c r="E159">
        <v>50174</v>
      </c>
      <c r="F159">
        <v>549280.80000000005</v>
      </c>
      <c r="G159">
        <v>70470.399999999994</v>
      </c>
      <c r="H159">
        <v>403624.8</v>
      </c>
      <c r="I159">
        <v>12278.5</v>
      </c>
      <c r="J159">
        <v>177523.9</v>
      </c>
      <c r="K159">
        <v>83602.2</v>
      </c>
      <c r="L159" s="35">
        <v>45729.4</v>
      </c>
      <c r="M159" s="35">
        <v>289665</v>
      </c>
      <c r="N159" s="35">
        <v>47453.2</v>
      </c>
      <c r="O159" s="35">
        <v>10293.4</v>
      </c>
      <c r="P159" s="35">
        <v>2449.9</v>
      </c>
      <c r="Q159" s="35">
        <v>4997.3</v>
      </c>
      <c r="R159" s="35">
        <v>20933.2</v>
      </c>
      <c r="S159" s="35">
        <v>4882.5</v>
      </c>
      <c r="T159" s="35">
        <v>5808.5</v>
      </c>
      <c r="U159" s="35">
        <v>9208.4</v>
      </c>
      <c r="V159" s="37">
        <v>67324</v>
      </c>
      <c r="W159" s="37">
        <v>534431.80000000005</v>
      </c>
    </row>
    <row r="160" spans="1:23" x14ac:dyDescent="0.25">
      <c r="A160" s="45">
        <v>43191</v>
      </c>
      <c r="B160" s="35">
        <v>2642805.7000000002</v>
      </c>
      <c r="C160" s="35">
        <v>100482.8</v>
      </c>
      <c r="D160">
        <v>746088.9</v>
      </c>
      <c r="E160">
        <v>50344</v>
      </c>
      <c r="F160">
        <v>550206.30000000005</v>
      </c>
      <c r="G160">
        <v>72265.899999999994</v>
      </c>
      <c r="H160">
        <v>404423.1</v>
      </c>
      <c r="I160">
        <v>12280.9</v>
      </c>
      <c r="J160">
        <v>178797.4</v>
      </c>
      <c r="K160">
        <v>83835.100000000006</v>
      </c>
      <c r="L160" s="35">
        <v>46003.5</v>
      </c>
      <c r="M160" s="35">
        <v>291296</v>
      </c>
      <c r="N160" s="35">
        <v>47558.8</v>
      </c>
      <c r="O160" s="35">
        <v>10377.5</v>
      </c>
      <c r="P160" s="35">
        <v>2495.9</v>
      </c>
      <c r="Q160" s="35">
        <v>5035.6000000000004</v>
      </c>
      <c r="R160" s="35">
        <v>21181.7</v>
      </c>
      <c r="S160" s="35">
        <v>4950.2</v>
      </c>
      <c r="T160" s="35">
        <v>5868.6</v>
      </c>
      <c r="U160" s="35">
        <v>9292.7000000000007</v>
      </c>
      <c r="V160" s="37">
        <v>67486.2</v>
      </c>
      <c r="W160" s="37">
        <v>536584.4</v>
      </c>
    </row>
    <row r="163" spans="2:2" x14ac:dyDescent="0.25">
      <c r="B163" s="33" t="s">
        <v>81</v>
      </c>
    </row>
    <row r="164" spans="2:2" x14ac:dyDescent="0.25">
      <c r="B164" s="33" t="s">
        <v>83</v>
      </c>
    </row>
    <row r="165" spans="2:2" x14ac:dyDescent="0.25">
      <c r="B165" s="33" t="s">
        <v>82</v>
      </c>
    </row>
    <row r="166" spans="2:2" x14ac:dyDescent="0.25">
      <c r="B166" s="33" t="s">
        <v>85</v>
      </c>
    </row>
  </sheetData>
  <mergeCells count="1">
    <mergeCell ref="C1:W1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50" zoomScaleNormal="5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>
    <row r="1" spans="1:11" x14ac:dyDescent="0.25">
      <c r="B1" s="98" t="s">
        <v>562</v>
      </c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71" t="s">
        <v>374</v>
      </c>
      <c r="B2" t="s">
        <v>375</v>
      </c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  <c r="I2" t="s">
        <v>382</v>
      </c>
      <c r="J2" t="s">
        <v>383</v>
      </c>
      <c r="K2" t="s">
        <v>384</v>
      </c>
    </row>
    <row r="3" spans="1:11" x14ac:dyDescent="0.25">
      <c r="A3" s="68" t="s">
        <v>276</v>
      </c>
      <c r="B3" s="69">
        <v>205860</v>
      </c>
      <c r="C3" s="69">
        <v>283572</v>
      </c>
      <c r="D3" s="69" t="s">
        <v>84</v>
      </c>
      <c r="E3" s="69" t="s">
        <v>84</v>
      </c>
      <c r="F3" s="69">
        <v>106242175</v>
      </c>
      <c r="G3" s="69">
        <v>30459</v>
      </c>
      <c r="H3" s="69">
        <v>475058</v>
      </c>
      <c r="I3" s="69">
        <v>631395</v>
      </c>
      <c r="J3" s="69">
        <v>112617.81583599999</v>
      </c>
      <c r="K3" s="69">
        <v>2547238.5</v>
      </c>
    </row>
    <row r="4" spans="1:11" x14ac:dyDescent="0.25">
      <c r="A4" s="68" t="s">
        <v>277</v>
      </c>
      <c r="B4" s="70">
        <v>208407</v>
      </c>
      <c r="C4" s="70">
        <v>287715</v>
      </c>
      <c r="D4" s="70" t="s">
        <v>84</v>
      </c>
      <c r="E4" s="70" t="s">
        <v>84</v>
      </c>
      <c r="F4" s="70">
        <v>105687450</v>
      </c>
      <c r="G4" s="70">
        <v>30530</v>
      </c>
      <c r="H4" s="70">
        <v>486122</v>
      </c>
      <c r="I4" s="70">
        <v>638528</v>
      </c>
      <c r="J4" s="70">
        <v>112258.07608499999</v>
      </c>
      <c r="K4" s="70">
        <v>2581754.75</v>
      </c>
    </row>
    <row r="5" spans="1:11" x14ac:dyDescent="0.25">
      <c r="A5" s="68" t="s">
        <v>278</v>
      </c>
      <c r="B5" s="69">
        <v>209991</v>
      </c>
      <c r="C5" s="69">
        <v>291396</v>
      </c>
      <c r="D5" s="69" t="s">
        <v>84</v>
      </c>
      <c r="E5" s="69" t="s">
        <v>84</v>
      </c>
      <c r="F5" s="69">
        <v>107029775</v>
      </c>
      <c r="G5" s="69">
        <v>30648</v>
      </c>
      <c r="H5" s="69">
        <v>479517</v>
      </c>
      <c r="I5" s="69">
        <v>644650</v>
      </c>
      <c r="J5" s="69">
        <v>113033.12377400001</v>
      </c>
      <c r="K5" s="69">
        <v>2596845.5</v>
      </c>
    </row>
    <row r="6" spans="1:11" x14ac:dyDescent="0.25">
      <c r="A6" s="68" t="s">
        <v>279</v>
      </c>
      <c r="B6" s="70">
        <v>211963</v>
      </c>
      <c r="C6" s="70">
        <v>293506.75</v>
      </c>
      <c r="D6" s="70" t="s">
        <v>84</v>
      </c>
      <c r="E6" s="70" t="s">
        <v>84</v>
      </c>
      <c r="F6" s="70">
        <v>106539650</v>
      </c>
      <c r="G6" s="70">
        <v>30945</v>
      </c>
      <c r="H6" s="70">
        <v>498468</v>
      </c>
      <c r="I6" s="70">
        <v>653946</v>
      </c>
      <c r="J6" s="70">
        <v>113414.796338</v>
      </c>
      <c r="K6" s="70">
        <v>2626593</v>
      </c>
    </row>
    <row r="7" spans="1:11" x14ac:dyDescent="0.25">
      <c r="A7" s="68" t="s">
        <v>280</v>
      </c>
      <c r="B7" s="69">
        <v>212019</v>
      </c>
      <c r="C7" s="69">
        <v>296215</v>
      </c>
      <c r="D7" s="69" t="s">
        <v>84</v>
      </c>
      <c r="E7" s="69">
        <v>135668.96400000001</v>
      </c>
      <c r="F7" s="69">
        <v>107610775</v>
      </c>
      <c r="G7" s="69">
        <v>31371</v>
      </c>
      <c r="H7" s="69">
        <v>494574</v>
      </c>
      <c r="I7" s="69">
        <v>663253</v>
      </c>
      <c r="J7" s="69">
        <v>112787.7445</v>
      </c>
      <c r="K7" s="69">
        <v>2635911</v>
      </c>
    </row>
    <row r="8" spans="1:11" x14ac:dyDescent="0.25">
      <c r="A8" s="68" t="s">
        <v>281</v>
      </c>
      <c r="B8" s="70">
        <v>212769</v>
      </c>
      <c r="C8" s="70">
        <v>296316</v>
      </c>
      <c r="D8" s="70" t="s">
        <v>84</v>
      </c>
      <c r="E8" s="70">
        <v>139010.56099999999</v>
      </c>
      <c r="F8" s="70">
        <v>108941875</v>
      </c>
      <c r="G8" s="70">
        <v>32084</v>
      </c>
      <c r="H8" s="70">
        <v>498890</v>
      </c>
      <c r="I8" s="70">
        <v>666783</v>
      </c>
      <c r="J8" s="70">
        <v>113083.527227</v>
      </c>
      <c r="K8" s="70">
        <v>2643775</v>
      </c>
    </row>
    <row r="9" spans="1:11" x14ac:dyDescent="0.25">
      <c r="A9" s="68" t="s">
        <v>282</v>
      </c>
      <c r="B9" s="69">
        <v>217568</v>
      </c>
      <c r="C9" s="69">
        <v>296705</v>
      </c>
      <c r="D9" s="69" t="s">
        <v>84</v>
      </c>
      <c r="E9" s="69">
        <v>140598.15400000001</v>
      </c>
      <c r="F9" s="69">
        <v>110155075</v>
      </c>
      <c r="G9" s="69">
        <v>32058</v>
      </c>
      <c r="H9" s="69">
        <v>510646</v>
      </c>
      <c r="I9" s="69">
        <v>669171</v>
      </c>
      <c r="J9" s="69">
        <v>113878.16171499999</v>
      </c>
      <c r="K9" s="69">
        <v>2666265</v>
      </c>
    </row>
    <row r="10" spans="1:11" x14ac:dyDescent="0.25">
      <c r="A10" s="68" t="s">
        <v>283</v>
      </c>
      <c r="B10" s="70">
        <v>217760</v>
      </c>
      <c r="C10" s="70">
        <v>297905.25</v>
      </c>
      <c r="D10" s="70" t="s">
        <v>84</v>
      </c>
      <c r="E10" s="70">
        <v>141602.27100000001</v>
      </c>
      <c r="F10" s="70">
        <v>110418075</v>
      </c>
      <c r="G10" s="70">
        <v>32376</v>
      </c>
      <c r="H10" s="70">
        <v>516945</v>
      </c>
      <c r="I10" s="70">
        <v>678124</v>
      </c>
      <c r="J10" s="70">
        <v>114000.16755500001</v>
      </c>
      <c r="K10" s="70">
        <v>2684369.5</v>
      </c>
    </row>
    <row r="11" spans="1:11" x14ac:dyDescent="0.25">
      <c r="A11" s="68" t="s">
        <v>284</v>
      </c>
      <c r="B11" s="69">
        <v>221356</v>
      </c>
      <c r="C11" s="69">
        <v>298090.5</v>
      </c>
      <c r="D11" s="69" t="s">
        <v>84</v>
      </c>
      <c r="E11" s="69">
        <v>143121.87100000001</v>
      </c>
      <c r="F11" s="69">
        <v>111454525</v>
      </c>
      <c r="G11" s="69">
        <v>32632</v>
      </c>
      <c r="H11" s="69">
        <v>524753</v>
      </c>
      <c r="I11" s="69">
        <v>680609</v>
      </c>
      <c r="J11" s="69">
        <v>114288.752138</v>
      </c>
      <c r="K11" s="69">
        <v>2704474</v>
      </c>
    </row>
    <row r="12" spans="1:11" x14ac:dyDescent="0.25">
      <c r="A12" s="68" t="s">
        <v>285</v>
      </c>
      <c r="B12" s="70">
        <v>222899</v>
      </c>
      <c r="C12" s="70">
        <v>300166.5</v>
      </c>
      <c r="D12" s="70" t="s">
        <v>84</v>
      </c>
      <c r="E12" s="70">
        <v>144850.59299999999</v>
      </c>
      <c r="F12" s="70">
        <v>112717025</v>
      </c>
      <c r="G12" s="70">
        <v>33062</v>
      </c>
      <c r="H12" s="70">
        <v>524034</v>
      </c>
      <c r="I12" s="70">
        <v>675514</v>
      </c>
      <c r="J12" s="70">
        <v>113980.842989</v>
      </c>
      <c r="K12" s="70">
        <v>2749580.5</v>
      </c>
    </row>
    <row r="13" spans="1:11" x14ac:dyDescent="0.25">
      <c r="A13" s="68" t="s">
        <v>286</v>
      </c>
      <c r="B13" s="69">
        <v>224772</v>
      </c>
      <c r="C13" s="69">
        <v>302801.5</v>
      </c>
      <c r="D13" s="69" t="s">
        <v>84</v>
      </c>
      <c r="E13" s="69">
        <v>146667.35699999999</v>
      </c>
      <c r="F13" s="69">
        <v>112684925</v>
      </c>
      <c r="G13" s="69">
        <v>33389</v>
      </c>
      <c r="H13" s="69">
        <v>541497</v>
      </c>
      <c r="I13" s="69">
        <v>678693</v>
      </c>
      <c r="J13" s="69">
        <v>113647.302421</v>
      </c>
      <c r="K13" s="69">
        <v>2774244</v>
      </c>
    </row>
    <row r="14" spans="1:11" x14ac:dyDescent="0.25">
      <c r="A14" s="68" t="s">
        <v>287</v>
      </c>
      <c r="B14" s="70">
        <v>226742</v>
      </c>
      <c r="C14" s="70">
        <v>305208</v>
      </c>
      <c r="D14" s="70" t="s">
        <v>84</v>
      </c>
      <c r="E14" s="70">
        <v>148958.198</v>
      </c>
      <c r="F14" s="70">
        <v>113982575</v>
      </c>
      <c r="G14" s="70">
        <v>33594</v>
      </c>
      <c r="H14" s="70">
        <v>532810</v>
      </c>
      <c r="I14" s="70">
        <v>683834</v>
      </c>
      <c r="J14" s="70">
        <v>114253.055957</v>
      </c>
      <c r="K14" s="70">
        <v>2803051.25</v>
      </c>
    </row>
    <row r="15" spans="1:11" x14ac:dyDescent="0.25">
      <c r="A15" s="68" t="s">
        <v>288</v>
      </c>
      <c r="B15" s="69">
        <v>228106</v>
      </c>
      <c r="C15" s="69">
        <v>309235.75</v>
      </c>
      <c r="D15" s="69">
        <v>184043.040786</v>
      </c>
      <c r="E15" s="69">
        <v>150780.546</v>
      </c>
      <c r="F15" s="69">
        <v>114379150</v>
      </c>
      <c r="G15" s="69">
        <v>33416</v>
      </c>
      <c r="H15" s="69">
        <v>547116</v>
      </c>
      <c r="I15" s="69">
        <v>687904</v>
      </c>
      <c r="J15" s="69">
        <v>115123.60335799999</v>
      </c>
      <c r="K15" s="69">
        <v>2821146.75</v>
      </c>
    </row>
    <row r="16" spans="1:11" x14ac:dyDescent="0.25">
      <c r="A16" s="68" t="s">
        <v>289</v>
      </c>
      <c r="B16" s="70">
        <v>234852</v>
      </c>
      <c r="C16" s="70">
        <v>312719</v>
      </c>
      <c r="D16" s="70">
        <v>181893.41732899999</v>
      </c>
      <c r="E16" s="70">
        <v>151671.35500000001</v>
      </c>
      <c r="F16" s="70">
        <v>113525475</v>
      </c>
      <c r="G16" s="70">
        <v>34201</v>
      </c>
      <c r="H16" s="70">
        <v>560314</v>
      </c>
      <c r="I16" s="70">
        <v>696629</v>
      </c>
      <c r="J16" s="70">
        <v>115941.60264500001</v>
      </c>
      <c r="K16" s="70">
        <v>2868034.25</v>
      </c>
    </row>
    <row r="17" spans="1:11" x14ac:dyDescent="0.25">
      <c r="A17" s="68" t="s">
        <v>290</v>
      </c>
      <c r="B17" s="69">
        <v>235146</v>
      </c>
      <c r="C17" s="69">
        <v>316452.5</v>
      </c>
      <c r="D17" s="69">
        <v>183830.11603800001</v>
      </c>
      <c r="E17" s="69">
        <v>151723.31400000001</v>
      </c>
      <c r="F17" s="69">
        <v>113893225</v>
      </c>
      <c r="G17" s="69">
        <v>34789</v>
      </c>
      <c r="H17" s="69">
        <v>559711</v>
      </c>
      <c r="I17" s="69">
        <v>703595</v>
      </c>
      <c r="J17" s="69">
        <v>117318.089935</v>
      </c>
      <c r="K17" s="69">
        <v>2903909</v>
      </c>
    </row>
    <row r="18" spans="1:11" x14ac:dyDescent="0.25">
      <c r="A18" s="68" t="s">
        <v>291</v>
      </c>
      <c r="B18" s="70">
        <v>238411</v>
      </c>
      <c r="C18" s="70">
        <v>319488.75</v>
      </c>
      <c r="D18" s="70">
        <v>187413.831607</v>
      </c>
      <c r="E18" s="70">
        <v>154380.519</v>
      </c>
      <c r="F18" s="70">
        <v>113955350</v>
      </c>
      <c r="G18" s="70">
        <v>34270</v>
      </c>
      <c r="H18" s="70">
        <v>567619</v>
      </c>
      <c r="I18" s="70">
        <v>715527</v>
      </c>
      <c r="J18" s="70">
        <v>118395.19476</v>
      </c>
      <c r="K18" s="70">
        <v>2928848.25</v>
      </c>
    </row>
    <row r="19" spans="1:11" x14ac:dyDescent="0.25">
      <c r="A19" s="68" t="s">
        <v>292</v>
      </c>
      <c r="B19" s="69">
        <v>240254</v>
      </c>
      <c r="C19" s="69">
        <v>323966.5</v>
      </c>
      <c r="D19" s="69">
        <v>183891.93241000001</v>
      </c>
      <c r="E19" s="69">
        <v>156748.09099999999</v>
      </c>
      <c r="F19" s="69">
        <v>112579675</v>
      </c>
      <c r="G19" s="69">
        <v>34243</v>
      </c>
      <c r="H19" s="69">
        <v>573095</v>
      </c>
      <c r="I19" s="69">
        <v>717310</v>
      </c>
      <c r="J19" s="69">
        <v>119223.289242</v>
      </c>
      <c r="K19" s="69">
        <v>2958121.5</v>
      </c>
    </row>
    <row r="20" spans="1:11" x14ac:dyDescent="0.25">
      <c r="A20" s="68" t="s">
        <v>293</v>
      </c>
      <c r="B20" s="70">
        <v>242513</v>
      </c>
      <c r="C20" s="70">
        <v>324107.25</v>
      </c>
      <c r="D20" s="70">
        <v>198059.31919899999</v>
      </c>
      <c r="E20" s="70">
        <v>156733.31099999999</v>
      </c>
      <c r="F20" s="70">
        <v>112158225</v>
      </c>
      <c r="G20" s="70">
        <v>34054</v>
      </c>
      <c r="H20" s="70">
        <v>579589</v>
      </c>
      <c r="I20" s="70">
        <v>728940</v>
      </c>
      <c r="J20" s="70">
        <v>120632.18121900001</v>
      </c>
      <c r="K20" s="70">
        <v>2985508</v>
      </c>
    </row>
    <row r="21" spans="1:11" x14ac:dyDescent="0.25">
      <c r="A21" s="68" t="s">
        <v>294</v>
      </c>
      <c r="B21" s="69">
        <v>247122</v>
      </c>
      <c r="C21" s="69">
        <v>327115</v>
      </c>
      <c r="D21" s="69">
        <v>201211.08734200001</v>
      </c>
      <c r="E21" s="69">
        <v>158043.283</v>
      </c>
      <c r="F21" s="69">
        <v>112333275</v>
      </c>
      <c r="G21" s="69">
        <v>34360</v>
      </c>
      <c r="H21" s="69">
        <v>569193</v>
      </c>
      <c r="I21" s="69">
        <v>732721</v>
      </c>
      <c r="J21" s="69">
        <v>120510.85196</v>
      </c>
      <c r="K21" s="69">
        <v>3022903.5</v>
      </c>
    </row>
    <row r="22" spans="1:11" x14ac:dyDescent="0.25">
      <c r="A22" s="68" t="s">
        <v>295</v>
      </c>
      <c r="B22" s="70">
        <v>250845</v>
      </c>
      <c r="C22" s="70">
        <v>331532</v>
      </c>
      <c r="D22" s="70">
        <v>206325.148827</v>
      </c>
      <c r="E22" s="70">
        <v>159366.785</v>
      </c>
      <c r="F22" s="70">
        <v>113303000</v>
      </c>
      <c r="G22" s="70">
        <v>35076</v>
      </c>
      <c r="H22" s="70">
        <v>572104</v>
      </c>
      <c r="I22" s="70">
        <v>740877</v>
      </c>
      <c r="J22" s="70">
        <v>120102.855597</v>
      </c>
      <c r="K22" s="70">
        <v>3071750</v>
      </c>
    </row>
    <row r="23" spans="1:11" x14ac:dyDescent="0.25">
      <c r="A23" s="68" t="s">
        <v>296</v>
      </c>
      <c r="B23" s="69">
        <v>252698</v>
      </c>
      <c r="C23" s="69">
        <v>337537.25</v>
      </c>
      <c r="D23" s="69">
        <v>207627.54667499999</v>
      </c>
      <c r="E23" s="69">
        <v>158013.23199999999</v>
      </c>
      <c r="F23" s="69">
        <v>111745250</v>
      </c>
      <c r="G23" s="69">
        <v>35403</v>
      </c>
      <c r="H23" s="69">
        <v>576242</v>
      </c>
      <c r="I23" s="69">
        <v>751836</v>
      </c>
      <c r="J23" s="69">
        <v>120178.636339</v>
      </c>
      <c r="K23" s="69">
        <v>3100823.25</v>
      </c>
    </row>
    <row r="24" spans="1:11" x14ac:dyDescent="0.25">
      <c r="A24" s="68" t="s">
        <v>297</v>
      </c>
      <c r="B24" s="70">
        <v>253650</v>
      </c>
      <c r="C24" s="70">
        <v>340374.75</v>
      </c>
      <c r="D24" s="70">
        <v>199095.85221499999</v>
      </c>
      <c r="E24" s="70">
        <v>164731.31899999999</v>
      </c>
      <c r="F24" s="70">
        <v>112288000</v>
      </c>
      <c r="G24" s="70">
        <v>35626</v>
      </c>
      <c r="H24" s="70">
        <v>576504</v>
      </c>
      <c r="I24" s="70">
        <v>754206</v>
      </c>
      <c r="J24" s="70">
        <v>121272.904171</v>
      </c>
      <c r="K24" s="70">
        <v>3124673.5</v>
      </c>
    </row>
    <row r="25" spans="1:11" x14ac:dyDescent="0.25">
      <c r="A25" s="68" t="s">
        <v>298</v>
      </c>
      <c r="B25" s="69">
        <v>256546</v>
      </c>
      <c r="C25" s="69">
        <v>345676</v>
      </c>
      <c r="D25" s="69">
        <v>203666.359597</v>
      </c>
      <c r="E25" s="69">
        <v>165398.87599999999</v>
      </c>
      <c r="F25" s="69">
        <v>112823350</v>
      </c>
      <c r="G25" s="69">
        <v>36165</v>
      </c>
      <c r="H25" s="69">
        <v>588350</v>
      </c>
      <c r="I25" s="69">
        <v>761708</v>
      </c>
      <c r="J25" s="69">
        <v>122028.029377</v>
      </c>
      <c r="K25" s="69">
        <v>3165596.25</v>
      </c>
    </row>
    <row r="26" spans="1:11" x14ac:dyDescent="0.25">
      <c r="A26" s="68" t="s">
        <v>299</v>
      </c>
      <c r="B26" s="70">
        <v>260915</v>
      </c>
      <c r="C26" s="70">
        <v>350591</v>
      </c>
      <c r="D26" s="70">
        <v>211017.10378599999</v>
      </c>
      <c r="E26" s="70">
        <v>168683.03599999999</v>
      </c>
      <c r="F26" s="70">
        <v>112814275</v>
      </c>
      <c r="G26" s="70">
        <v>36669</v>
      </c>
      <c r="H26" s="70">
        <v>598471</v>
      </c>
      <c r="I26" s="70">
        <v>775650</v>
      </c>
      <c r="J26" s="70">
        <v>124912.128155</v>
      </c>
      <c r="K26" s="70">
        <v>3219398.25</v>
      </c>
    </row>
    <row r="27" spans="1:11" x14ac:dyDescent="0.25">
      <c r="A27" s="68" t="s">
        <v>300</v>
      </c>
      <c r="B27" s="69">
        <v>261982</v>
      </c>
      <c r="C27" s="69">
        <v>356187.75</v>
      </c>
      <c r="D27" s="69">
        <v>212760.48331400001</v>
      </c>
      <c r="E27" s="69">
        <v>172360.70699999999</v>
      </c>
      <c r="F27" s="69">
        <v>115013500</v>
      </c>
      <c r="G27" s="69">
        <v>37633</v>
      </c>
      <c r="H27" s="69">
        <v>607318</v>
      </c>
      <c r="I27" s="69">
        <v>781231</v>
      </c>
      <c r="J27" s="69">
        <v>125880.991192</v>
      </c>
      <c r="K27" s="69">
        <v>3231044.75</v>
      </c>
    </row>
    <row r="28" spans="1:11" x14ac:dyDescent="0.25">
      <c r="A28" s="68" t="s">
        <v>301</v>
      </c>
      <c r="B28" s="70">
        <v>264472</v>
      </c>
      <c r="C28" s="70">
        <v>360425.5</v>
      </c>
      <c r="D28" s="70">
        <v>210401.73271899999</v>
      </c>
      <c r="E28" s="70">
        <v>177720.88</v>
      </c>
      <c r="F28" s="70">
        <v>115253075</v>
      </c>
      <c r="G28" s="70">
        <v>37221</v>
      </c>
      <c r="H28" s="70">
        <v>598547</v>
      </c>
      <c r="I28" s="70">
        <v>798326</v>
      </c>
      <c r="J28" s="70">
        <v>126406.03700900001</v>
      </c>
      <c r="K28" s="70">
        <v>3290210.5</v>
      </c>
    </row>
    <row r="29" spans="1:11" x14ac:dyDescent="0.25">
      <c r="A29" s="68" t="s">
        <v>302</v>
      </c>
      <c r="B29" s="69">
        <v>264906</v>
      </c>
      <c r="C29" s="69">
        <v>364068.5</v>
      </c>
      <c r="D29" s="69">
        <v>219407.332945</v>
      </c>
      <c r="E29" s="69">
        <v>183043.848</v>
      </c>
      <c r="F29" s="69">
        <v>115347125</v>
      </c>
      <c r="G29" s="69">
        <v>37343</v>
      </c>
      <c r="H29" s="69">
        <v>604356</v>
      </c>
      <c r="I29" s="69">
        <v>805262</v>
      </c>
      <c r="J29" s="69">
        <v>127387.907137</v>
      </c>
      <c r="K29" s="69">
        <v>3294604.75</v>
      </c>
    </row>
    <row r="30" spans="1:11" x14ac:dyDescent="0.25">
      <c r="A30" s="68" t="s">
        <v>303</v>
      </c>
      <c r="B30" s="70">
        <v>263867</v>
      </c>
      <c r="C30" s="70">
        <v>364715.75</v>
      </c>
      <c r="D30" s="70">
        <v>219017.19935499999</v>
      </c>
      <c r="E30" s="70">
        <v>182564.48199999999</v>
      </c>
      <c r="F30" s="70">
        <v>116426675</v>
      </c>
      <c r="G30" s="70">
        <v>37620</v>
      </c>
      <c r="H30" s="70">
        <v>604594</v>
      </c>
      <c r="I30" s="70">
        <v>807510</v>
      </c>
      <c r="J30" s="70">
        <v>128639.030277</v>
      </c>
      <c r="K30" s="70">
        <v>3315126.5</v>
      </c>
    </row>
    <row r="31" spans="1:11" x14ac:dyDescent="0.25">
      <c r="A31" s="68" t="s">
        <v>304</v>
      </c>
      <c r="B31" s="69">
        <v>266545</v>
      </c>
      <c r="C31" s="69">
        <v>366616.5</v>
      </c>
      <c r="D31" s="69">
        <v>219058.14418599999</v>
      </c>
      <c r="E31" s="69">
        <v>180681.391</v>
      </c>
      <c r="F31" s="69">
        <v>117115875</v>
      </c>
      <c r="G31" s="69">
        <v>37297</v>
      </c>
      <c r="H31" s="69">
        <v>611667</v>
      </c>
      <c r="I31" s="69">
        <v>805435</v>
      </c>
      <c r="J31" s="69">
        <v>128688.02134799999</v>
      </c>
      <c r="K31" s="69">
        <v>3305672.5</v>
      </c>
    </row>
    <row r="32" spans="1:11" x14ac:dyDescent="0.25">
      <c r="A32" s="68" t="s">
        <v>305</v>
      </c>
      <c r="B32" s="70">
        <v>268777</v>
      </c>
      <c r="C32" s="70">
        <v>367565</v>
      </c>
      <c r="D32" s="70">
        <v>222844.96068300001</v>
      </c>
      <c r="E32" s="70">
        <v>179683.554</v>
      </c>
      <c r="F32" s="70">
        <v>116553000</v>
      </c>
      <c r="G32" s="70">
        <v>38474</v>
      </c>
      <c r="H32" s="70">
        <v>610581</v>
      </c>
      <c r="I32" s="70">
        <v>809040</v>
      </c>
      <c r="J32" s="70">
        <v>129001.68725</v>
      </c>
      <c r="K32" s="70">
        <v>3324996</v>
      </c>
    </row>
    <row r="33" spans="1:11" x14ac:dyDescent="0.25">
      <c r="A33" s="68" t="s">
        <v>306</v>
      </c>
      <c r="B33" s="69">
        <v>271995</v>
      </c>
      <c r="C33" s="69">
        <v>367281.25</v>
      </c>
      <c r="D33" s="69">
        <v>220521.61348</v>
      </c>
      <c r="E33" s="69">
        <v>177838.73499999999</v>
      </c>
      <c r="F33" s="69">
        <v>115260775</v>
      </c>
      <c r="G33" s="69">
        <v>38381</v>
      </c>
      <c r="H33" s="69">
        <v>618097</v>
      </c>
      <c r="I33" s="69">
        <v>813996</v>
      </c>
      <c r="J33" s="69">
        <v>128605.23717199999</v>
      </c>
      <c r="K33" s="69">
        <v>3311196</v>
      </c>
    </row>
    <row r="34" spans="1:11" x14ac:dyDescent="0.25">
      <c r="A34" s="68" t="s">
        <v>307</v>
      </c>
      <c r="B34" s="70">
        <v>275266</v>
      </c>
      <c r="C34" s="70">
        <v>369536.5</v>
      </c>
      <c r="D34" s="70">
        <v>232753.66627300001</v>
      </c>
      <c r="E34" s="70">
        <v>176797.53099999999</v>
      </c>
      <c r="F34" s="70">
        <v>114953550</v>
      </c>
      <c r="G34" s="70">
        <v>38936</v>
      </c>
      <c r="H34" s="70">
        <v>623469</v>
      </c>
      <c r="I34" s="70">
        <v>818907</v>
      </c>
      <c r="J34" s="70">
        <v>128544.428035</v>
      </c>
      <c r="K34" s="70">
        <v>3320214.75</v>
      </c>
    </row>
    <row r="35" spans="1:11" x14ac:dyDescent="0.25">
      <c r="A35" s="68" t="s">
        <v>308</v>
      </c>
      <c r="B35" s="69">
        <v>277282</v>
      </c>
      <c r="C35" s="69">
        <v>375041.25</v>
      </c>
      <c r="D35" s="69">
        <v>219589.999519</v>
      </c>
      <c r="E35" s="69">
        <v>177573.41699999999</v>
      </c>
      <c r="F35" s="69">
        <v>115089900</v>
      </c>
      <c r="G35" s="69">
        <v>39406</v>
      </c>
      <c r="H35" s="69">
        <v>618016</v>
      </c>
      <c r="I35" s="69">
        <v>818586</v>
      </c>
      <c r="J35" s="69">
        <v>128890.294263</v>
      </c>
      <c r="K35" s="69">
        <v>3349250.5</v>
      </c>
    </row>
    <row r="36" spans="1:11" x14ac:dyDescent="0.25">
      <c r="A36" s="68" t="s">
        <v>309</v>
      </c>
      <c r="B36" s="70">
        <v>282149</v>
      </c>
      <c r="C36" s="70">
        <v>377178</v>
      </c>
      <c r="D36" s="70">
        <v>224893.52863799999</v>
      </c>
      <c r="E36" s="70">
        <v>178465.63699999999</v>
      </c>
      <c r="F36" s="70">
        <v>115984350</v>
      </c>
      <c r="G36" s="70">
        <v>39749</v>
      </c>
      <c r="H36" s="70">
        <v>630856</v>
      </c>
      <c r="I36" s="70">
        <v>829891</v>
      </c>
      <c r="J36" s="70">
        <v>129000.86255999999</v>
      </c>
      <c r="K36" s="70">
        <v>3369538</v>
      </c>
    </row>
    <row r="37" spans="1:11" x14ac:dyDescent="0.25">
      <c r="A37" s="68" t="s">
        <v>310</v>
      </c>
      <c r="B37" s="69">
        <v>283199</v>
      </c>
      <c r="C37" s="69">
        <v>380474.25</v>
      </c>
      <c r="D37" s="69">
        <v>225977.47499799999</v>
      </c>
      <c r="E37" s="69">
        <v>178620.67300000001</v>
      </c>
      <c r="F37" s="69">
        <v>116445000</v>
      </c>
      <c r="G37" s="69">
        <v>40398</v>
      </c>
      <c r="H37" s="69">
        <v>621494</v>
      </c>
      <c r="I37" s="69">
        <v>831456</v>
      </c>
      <c r="J37" s="69">
        <v>129205.608333</v>
      </c>
      <c r="K37" s="69">
        <v>3384518</v>
      </c>
    </row>
    <row r="38" spans="1:11" x14ac:dyDescent="0.25">
      <c r="A38" s="68" t="s">
        <v>311</v>
      </c>
      <c r="B38" s="70">
        <v>285152</v>
      </c>
      <c r="C38" s="70">
        <v>382583</v>
      </c>
      <c r="D38" s="70">
        <v>230815.07696400001</v>
      </c>
      <c r="E38" s="70">
        <v>178149.25399999999</v>
      </c>
      <c r="F38" s="70">
        <v>116752125</v>
      </c>
      <c r="G38" s="70">
        <v>41316</v>
      </c>
      <c r="H38" s="70">
        <v>628512</v>
      </c>
      <c r="I38" s="70">
        <v>835160</v>
      </c>
      <c r="J38" s="70">
        <v>128708.32518699999</v>
      </c>
      <c r="K38" s="70">
        <v>3389758</v>
      </c>
    </row>
    <row r="39" spans="1:11" x14ac:dyDescent="0.25">
      <c r="A39" s="68" t="s">
        <v>312</v>
      </c>
      <c r="B39" s="69">
        <v>285241</v>
      </c>
      <c r="C39" s="69">
        <v>384688</v>
      </c>
      <c r="D39" s="69">
        <v>234676.801087</v>
      </c>
      <c r="E39" s="69">
        <v>180120.21799999999</v>
      </c>
      <c r="F39" s="69">
        <v>116624100</v>
      </c>
      <c r="G39" s="69">
        <v>41570</v>
      </c>
      <c r="H39" s="69">
        <v>628727</v>
      </c>
      <c r="I39" s="69">
        <v>845123</v>
      </c>
      <c r="J39" s="69">
        <v>127818.29042400001</v>
      </c>
      <c r="K39" s="69">
        <v>3408563.25</v>
      </c>
    </row>
    <row r="40" spans="1:11" x14ac:dyDescent="0.25">
      <c r="A40" s="68" t="s">
        <v>313</v>
      </c>
      <c r="B40" s="70">
        <v>286144</v>
      </c>
      <c r="C40" s="70">
        <v>384116.25</v>
      </c>
      <c r="D40" s="70">
        <v>224971.09022400001</v>
      </c>
      <c r="E40" s="70">
        <v>179606.43299999999</v>
      </c>
      <c r="F40" s="70">
        <v>117556700</v>
      </c>
      <c r="G40" s="70">
        <v>41616</v>
      </c>
      <c r="H40" s="70">
        <v>625733</v>
      </c>
      <c r="I40" s="70">
        <v>841551</v>
      </c>
      <c r="J40" s="70">
        <v>128088.55730499999</v>
      </c>
      <c r="K40" s="70">
        <v>3437885.75</v>
      </c>
    </row>
    <row r="41" spans="1:11" x14ac:dyDescent="0.25">
      <c r="A41" s="68" t="s">
        <v>314</v>
      </c>
      <c r="B41" s="69">
        <v>290607</v>
      </c>
      <c r="C41" s="69">
        <v>385565.75</v>
      </c>
      <c r="D41" s="69">
        <v>229273.12474200001</v>
      </c>
      <c r="E41" s="69">
        <v>181070.54300000001</v>
      </c>
      <c r="F41" s="69">
        <v>118032100</v>
      </c>
      <c r="G41" s="69">
        <v>42220</v>
      </c>
      <c r="H41" s="69">
        <v>634524</v>
      </c>
      <c r="I41" s="69">
        <v>852954</v>
      </c>
      <c r="J41" s="69">
        <v>129339.676884</v>
      </c>
      <c r="K41" s="69">
        <v>3496268.25</v>
      </c>
    </row>
    <row r="42" spans="1:11" x14ac:dyDescent="0.25">
      <c r="A42" s="68" t="s">
        <v>315</v>
      </c>
      <c r="B42" s="70">
        <v>295761</v>
      </c>
      <c r="C42" s="70">
        <v>388208</v>
      </c>
      <c r="D42" s="70">
        <v>232797.24005600001</v>
      </c>
      <c r="E42" s="70">
        <v>181609.05799999999</v>
      </c>
      <c r="F42" s="70">
        <v>119342250</v>
      </c>
      <c r="G42" s="70">
        <v>42854</v>
      </c>
      <c r="H42" s="70">
        <v>634728</v>
      </c>
      <c r="I42" s="70">
        <v>858143</v>
      </c>
      <c r="J42" s="70">
        <v>130921.026078</v>
      </c>
      <c r="K42" s="70">
        <v>3536411.25</v>
      </c>
    </row>
    <row r="43" spans="1:11" x14ac:dyDescent="0.25">
      <c r="A43" s="68" t="s">
        <v>316</v>
      </c>
      <c r="B43" s="69">
        <v>298349</v>
      </c>
      <c r="C43" s="69">
        <v>391010.5</v>
      </c>
      <c r="D43" s="69">
        <v>247714.91367099999</v>
      </c>
      <c r="E43" s="69">
        <v>185977.32699999999</v>
      </c>
      <c r="F43" s="69">
        <v>120270925</v>
      </c>
      <c r="G43" s="69">
        <v>43773</v>
      </c>
      <c r="H43" s="69">
        <v>657036</v>
      </c>
      <c r="I43" s="69">
        <v>871423</v>
      </c>
      <c r="J43" s="69">
        <v>131800.35028099999</v>
      </c>
      <c r="K43" s="69">
        <v>3555286.75</v>
      </c>
    </row>
    <row r="44" spans="1:11" x14ac:dyDescent="0.25">
      <c r="A44" s="68" t="s">
        <v>317</v>
      </c>
      <c r="B44" s="70">
        <v>300620</v>
      </c>
      <c r="C44" s="70">
        <v>395631.75</v>
      </c>
      <c r="D44" s="70">
        <v>241490.148521</v>
      </c>
      <c r="E44" s="70">
        <v>187840.158</v>
      </c>
      <c r="F44" s="70">
        <v>120229525</v>
      </c>
      <c r="G44" s="70">
        <v>43876</v>
      </c>
      <c r="H44" s="70">
        <v>658388</v>
      </c>
      <c r="I44" s="70">
        <v>877659</v>
      </c>
      <c r="J44" s="70">
        <v>132335.608412</v>
      </c>
      <c r="K44" s="70">
        <v>3582380.75</v>
      </c>
    </row>
    <row r="45" spans="1:11" x14ac:dyDescent="0.25">
      <c r="A45" s="68" t="s">
        <v>318</v>
      </c>
      <c r="B45" s="69">
        <v>302715</v>
      </c>
      <c r="C45" s="69">
        <v>400333.25</v>
      </c>
      <c r="D45" s="69">
        <v>248016.600622</v>
      </c>
      <c r="E45" s="69">
        <v>190258.66699999999</v>
      </c>
      <c r="F45" s="69">
        <v>120857900</v>
      </c>
      <c r="G45" s="69">
        <v>43977</v>
      </c>
      <c r="H45" s="69">
        <v>650786</v>
      </c>
      <c r="I45" s="69">
        <v>885257</v>
      </c>
      <c r="J45" s="69">
        <v>132680.31264600001</v>
      </c>
      <c r="K45" s="69">
        <v>3616246</v>
      </c>
    </row>
    <row r="46" spans="1:11" x14ac:dyDescent="0.25">
      <c r="A46" s="68" t="s">
        <v>319</v>
      </c>
      <c r="B46" s="70">
        <v>304874</v>
      </c>
      <c r="C46" s="70">
        <v>403210</v>
      </c>
      <c r="D46" s="70">
        <v>258623.06320100001</v>
      </c>
      <c r="E46" s="70">
        <v>192620.315</v>
      </c>
      <c r="F46" s="70">
        <v>120535550</v>
      </c>
      <c r="G46" s="70">
        <v>44059</v>
      </c>
      <c r="H46" s="70">
        <v>657180</v>
      </c>
      <c r="I46" s="70">
        <v>892516</v>
      </c>
      <c r="J46" s="70">
        <v>132875.960345</v>
      </c>
      <c r="K46" s="70">
        <v>3652469</v>
      </c>
    </row>
    <row r="47" spans="1:11" x14ac:dyDescent="0.25">
      <c r="A47" s="68" t="s">
        <v>320</v>
      </c>
      <c r="B47" s="69">
        <v>307068</v>
      </c>
      <c r="C47" s="69">
        <v>404585</v>
      </c>
      <c r="D47" s="69">
        <v>251911.63132399999</v>
      </c>
      <c r="E47" s="69">
        <v>193768.22200000001</v>
      </c>
      <c r="F47" s="69">
        <v>121116400</v>
      </c>
      <c r="G47" s="69">
        <v>44136</v>
      </c>
      <c r="H47" s="69">
        <v>668071</v>
      </c>
      <c r="I47" s="69">
        <v>893567</v>
      </c>
      <c r="J47" s="69">
        <v>134482.40882899999</v>
      </c>
      <c r="K47" s="69">
        <v>3692900.5</v>
      </c>
    </row>
    <row r="48" spans="1:11" x14ac:dyDescent="0.25">
      <c r="A48" s="68" t="s">
        <v>321</v>
      </c>
      <c r="B48" s="70">
        <v>308496</v>
      </c>
      <c r="C48" s="70">
        <v>407464.75</v>
      </c>
      <c r="D48" s="70">
        <v>265327.28837299999</v>
      </c>
      <c r="E48" s="70">
        <v>195786.90299999999</v>
      </c>
      <c r="F48" s="70">
        <v>122065975</v>
      </c>
      <c r="G48" s="70">
        <v>45233</v>
      </c>
      <c r="H48" s="70">
        <v>671574</v>
      </c>
      <c r="I48" s="70">
        <v>903057</v>
      </c>
      <c r="J48" s="70">
        <v>136010.98235499999</v>
      </c>
      <c r="K48" s="70">
        <v>3709945.5</v>
      </c>
    </row>
    <row r="49" spans="1:11" x14ac:dyDescent="0.25">
      <c r="A49" s="68" t="s">
        <v>322</v>
      </c>
      <c r="B49" s="69">
        <v>311690</v>
      </c>
      <c r="C49" s="69">
        <v>412474</v>
      </c>
      <c r="D49" s="69">
        <v>269858.83398499998</v>
      </c>
      <c r="E49" s="69">
        <v>198085.054</v>
      </c>
      <c r="F49" s="69">
        <v>123228925</v>
      </c>
      <c r="G49" s="69">
        <v>45360</v>
      </c>
      <c r="H49" s="69">
        <v>677146</v>
      </c>
      <c r="I49" s="69">
        <v>911654</v>
      </c>
      <c r="J49" s="69">
        <v>137362.53768000001</v>
      </c>
      <c r="K49" s="69">
        <v>3743013.5</v>
      </c>
    </row>
    <row r="50" spans="1:11" x14ac:dyDescent="0.25">
      <c r="A50" s="68" t="s">
        <v>323</v>
      </c>
      <c r="B50" s="70">
        <v>314558</v>
      </c>
      <c r="C50" s="70">
        <v>416566.5</v>
      </c>
      <c r="D50" s="70">
        <v>271783.9607</v>
      </c>
      <c r="E50" s="70">
        <v>201474.17300000001</v>
      </c>
      <c r="F50" s="70">
        <v>123485900</v>
      </c>
      <c r="G50" s="70">
        <v>45445</v>
      </c>
      <c r="H50" s="70">
        <v>678669</v>
      </c>
      <c r="I50" s="70">
        <v>917712</v>
      </c>
      <c r="J50" s="70">
        <v>138594.187405</v>
      </c>
      <c r="K50" s="70">
        <v>3766649.25</v>
      </c>
    </row>
    <row r="51" spans="1:11" x14ac:dyDescent="0.25">
      <c r="A51" s="68" t="s">
        <v>324</v>
      </c>
      <c r="B51" s="69">
        <v>315459</v>
      </c>
      <c r="C51" s="69">
        <v>419904.25</v>
      </c>
      <c r="D51" s="69">
        <v>273646.27669299999</v>
      </c>
      <c r="E51" s="69">
        <v>205226.087</v>
      </c>
      <c r="F51" s="69">
        <v>123579275</v>
      </c>
      <c r="G51" s="69">
        <v>45876</v>
      </c>
      <c r="H51" s="69">
        <v>683039</v>
      </c>
      <c r="I51" s="69">
        <v>935639</v>
      </c>
      <c r="J51" s="69">
        <v>140139.16472599999</v>
      </c>
      <c r="K51" s="69">
        <v>3816756.5</v>
      </c>
    </row>
    <row r="52" spans="1:11" x14ac:dyDescent="0.25">
      <c r="A52" s="68" t="s">
        <v>325</v>
      </c>
      <c r="B52" s="70">
        <v>316113</v>
      </c>
      <c r="C52" s="70">
        <v>420102.25</v>
      </c>
      <c r="D52" s="70">
        <v>279222.40701000002</v>
      </c>
      <c r="E52" s="70">
        <v>208827.62299999999</v>
      </c>
      <c r="F52" s="70">
        <v>124013825</v>
      </c>
      <c r="G52" s="70">
        <v>45767</v>
      </c>
      <c r="H52" s="70">
        <v>683892</v>
      </c>
      <c r="I52" s="70">
        <v>946454</v>
      </c>
      <c r="J52" s="70">
        <v>141337.57410100001</v>
      </c>
      <c r="K52" s="70">
        <v>3825676.25</v>
      </c>
    </row>
    <row r="53" spans="1:11" x14ac:dyDescent="0.25">
      <c r="A53" s="68" t="s">
        <v>326</v>
      </c>
      <c r="B53" s="69">
        <v>320580</v>
      </c>
      <c r="C53" s="69">
        <v>421273.75</v>
      </c>
      <c r="D53" s="69">
        <v>278663.78409799997</v>
      </c>
      <c r="E53" s="69">
        <v>207394.18799999999</v>
      </c>
      <c r="F53" s="69">
        <v>123806000</v>
      </c>
      <c r="G53" s="69">
        <v>46548</v>
      </c>
      <c r="H53" s="69">
        <v>690911</v>
      </c>
      <c r="I53" s="69">
        <v>958918</v>
      </c>
      <c r="J53" s="69">
        <v>142504.26550899999</v>
      </c>
      <c r="K53" s="69">
        <v>3831592</v>
      </c>
    </row>
    <row r="54" spans="1:11" x14ac:dyDescent="0.25">
      <c r="A54" s="68" t="s">
        <v>327</v>
      </c>
      <c r="B54" s="70">
        <v>324398</v>
      </c>
      <c r="C54" s="70">
        <v>422865</v>
      </c>
      <c r="D54" s="70">
        <v>282928.04535299999</v>
      </c>
      <c r="E54" s="70">
        <v>211051.81299999999</v>
      </c>
      <c r="F54" s="70">
        <v>125303425</v>
      </c>
      <c r="G54" s="70">
        <v>46928</v>
      </c>
      <c r="H54" s="70">
        <v>703556</v>
      </c>
      <c r="I54" s="70">
        <v>964445</v>
      </c>
      <c r="J54" s="70">
        <v>144745.40554199999</v>
      </c>
      <c r="K54" s="70">
        <v>3864232</v>
      </c>
    </row>
    <row r="55" spans="1:11" x14ac:dyDescent="0.25">
      <c r="A55" s="68" t="s">
        <v>328</v>
      </c>
      <c r="B55" s="69">
        <v>329167</v>
      </c>
      <c r="C55" s="69">
        <v>425597</v>
      </c>
      <c r="D55" s="69">
        <v>295929.51588600001</v>
      </c>
      <c r="E55" s="69">
        <v>214988.777</v>
      </c>
      <c r="F55" s="69">
        <v>126227775</v>
      </c>
      <c r="G55" s="69">
        <v>47337</v>
      </c>
      <c r="H55" s="69">
        <v>704076</v>
      </c>
      <c r="I55" s="69">
        <v>972691</v>
      </c>
      <c r="J55" s="69">
        <v>145989.88295599999</v>
      </c>
      <c r="K55" s="69">
        <v>3873332</v>
      </c>
    </row>
    <row r="56" spans="1:11" x14ac:dyDescent="0.25">
      <c r="A56" s="68" t="s">
        <v>329</v>
      </c>
      <c r="B56" s="70">
        <v>331187</v>
      </c>
      <c r="C56" s="70">
        <v>429701</v>
      </c>
      <c r="D56" s="70">
        <v>302069.95614999998</v>
      </c>
      <c r="E56" s="70">
        <v>218811.717</v>
      </c>
      <c r="F56" s="70">
        <v>126384850</v>
      </c>
      <c r="G56" s="70">
        <v>47977</v>
      </c>
      <c r="H56" s="70">
        <v>704065</v>
      </c>
      <c r="I56" s="70">
        <v>979797</v>
      </c>
      <c r="J56" s="70">
        <v>147589.40709299999</v>
      </c>
      <c r="K56" s="70">
        <v>3895521.25</v>
      </c>
    </row>
    <row r="57" spans="1:11" x14ac:dyDescent="0.25">
      <c r="A57" s="68" t="s">
        <v>330</v>
      </c>
      <c r="B57" s="69">
        <v>334855</v>
      </c>
      <c r="C57" s="69">
        <v>431483.5</v>
      </c>
      <c r="D57" s="69">
        <v>302440.702537</v>
      </c>
      <c r="E57" s="69">
        <v>222901.74</v>
      </c>
      <c r="F57" s="69">
        <v>125827125</v>
      </c>
      <c r="G57" s="69">
        <v>48478</v>
      </c>
      <c r="H57" s="69">
        <v>713099</v>
      </c>
      <c r="I57" s="69">
        <v>987330</v>
      </c>
      <c r="J57" s="69">
        <v>148785.44497300001</v>
      </c>
      <c r="K57" s="69">
        <v>3916684.5</v>
      </c>
    </row>
    <row r="58" spans="1:11" x14ac:dyDescent="0.25">
      <c r="A58" s="68" t="s">
        <v>331</v>
      </c>
      <c r="B58" s="70">
        <v>336583</v>
      </c>
      <c r="C58" s="70">
        <v>432098.25</v>
      </c>
      <c r="D58" s="70">
        <v>318393.15816200001</v>
      </c>
      <c r="E58" s="70">
        <v>225626.89199999999</v>
      </c>
      <c r="F58" s="70">
        <v>126432175</v>
      </c>
      <c r="G58" s="70">
        <v>48664</v>
      </c>
      <c r="H58" s="70">
        <v>720859</v>
      </c>
      <c r="I58" s="70">
        <v>1000119</v>
      </c>
      <c r="J58" s="70">
        <v>149723.87409900001</v>
      </c>
      <c r="K58" s="70">
        <v>3940491.75</v>
      </c>
    </row>
    <row r="59" spans="1:11" x14ac:dyDescent="0.25">
      <c r="A59" s="68" t="s">
        <v>332</v>
      </c>
      <c r="B59" s="69">
        <v>340508</v>
      </c>
      <c r="C59" s="69">
        <v>432354.25</v>
      </c>
      <c r="D59" s="69">
        <v>316132.21690699999</v>
      </c>
      <c r="E59" s="69">
        <v>227681.726</v>
      </c>
      <c r="F59" s="69">
        <v>126821875</v>
      </c>
      <c r="G59" s="69">
        <v>48473</v>
      </c>
      <c r="H59" s="69">
        <v>712091</v>
      </c>
      <c r="I59" s="69">
        <v>986711</v>
      </c>
      <c r="J59" s="69">
        <v>151059.50139200001</v>
      </c>
      <c r="K59" s="69">
        <v>3917845.75</v>
      </c>
    </row>
    <row r="60" spans="1:11" x14ac:dyDescent="0.25">
      <c r="A60" s="68" t="s">
        <v>333</v>
      </c>
      <c r="B60" s="70">
        <v>341131</v>
      </c>
      <c r="C60" s="70">
        <v>433850</v>
      </c>
      <c r="D60" s="70">
        <v>312046.21231899998</v>
      </c>
      <c r="E60" s="70">
        <v>228152.18599999999</v>
      </c>
      <c r="F60" s="70">
        <v>126193350</v>
      </c>
      <c r="G60" s="70">
        <v>47756</v>
      </c>
      <c r="H60" s="70">
        <v>712446</v>
      </c>
      <c r="I60" s="70">
        <v>988675</v>
      </c>
      <c r="J60" s="70">
        <v>152029.469343</v>
      </c>
      <c r="K60" s="70">
        <v>3938077</v>
      </c>
    </row>
    <row r="61" spans="1:11" x14ac:dyDescent="0.25">
      <c r="A61" s="68" t="s">
        <v>334</v>
      </c>
      <c r="B61" s="69">
        <v>343740</v>
      </c>
      <c r="C61" s="69">
        <v>437472</v>
      </c>
      <c r="D61" s="69">
        <v>304010.32298599998</v>
      </c>
      <c r="E61" s="69">
        <v>228510.141</v>
      </c>
      <c r="F61" s="69">
        <v>124599625</v>
      </c>
      <c r="G61" s="69">
        <v>47744</v>
      </c>
      <c r="H61" s="69">
        <v>711144</v>
      </c>
      <c r="I61" s="69">
        <v>986524</v>
      </c>
      <c r="J61" s="69">
        <v>152204.594086</v>
      </c>
      <c r="K61" s="69">
        <v>3916758</v>
      </c>
    </row>
    <row r="62" spans="1:11" x14ac:dyDescent="0.25">
      <c r="A62" s="68" t="s">
        <v>335</v>
      </c>
      <c r="B62" s="70">
        <v>341935</v>
      </c>
      <c r="C62" s="70">
        <v>432410</v>
      </c>
      <c r="D62" s="70">
        <v>310923.50676199998</v>
      </c>
      <c r="E62" s="70">
        <v>227038.15700000001</v>
      </c>
      <c r="F62" s="70">
        <v>121726600</v>
      </c>
      <c r="G62" s="70">
        <v>47703</v>
      </c>
      <c r="H62" s="70">
        <v>713372</v>
      </c>
      <c r="I62" s="70">
        <v>949709</v>
      </c>
      <c r="J62" s="70">
        <v>149291.39979299999</v>
      </c>
      <c r="K62" s="70">
        <v>3832006.75</v>
      </c>
    </row>
    <row r="63" spans="1:11" x14ac:dyDescent="0.25">
      <c r="A63" s="68" t="s">
        <v>336</v>
      </c>
      <c r="B63" s="69">
        <v>345678</v>
      </c>
      <c r="C63" s="69">
        <v>422533</v>
      </c>
      <c r="D63" s="69">
        <v>287367.48785500001</v>
      </c>
      <c r="E63" s="69">
        <v>227209.31299999999</v>
      </c>
      <c r="F63" s="69">
        <v>115787050</v>
      </c>
      <c r="G63" s="69">
        <v>47378</v>
      </c>
      <c r="H63" s="69">
        <v>707593</v>
      </c>
      <c r="I63" s="69">
        <v>925777</v>
      </c>
      <c r="J63" s="69">
        <v>146967.63975</v>
      </c>
      <c r="K63" s="69">
        <v>3788985</v>
      </c>
    </row>
    <row r="64" spans="1:11" x14ac:dyDescent="0.25">
      <c r="A64" s="68" t="s">
        <v>337</v>
      </c>
      <c r="B64" s="70">
        <v>347741</v>
      </c>
      <c r="C64" s="70">
        <v>417871.75</v>
      </c>
      <c r="D64" s="70">
        <v>293110.32085299998</v>
      </c>
      <c r="E64" s="70">
        <v>229143.258</v>
      </c>
      <c r="F64" s="70">
        <v>118243850</v>
      </c>
      <c r="G64" s="70">
        <v>47948</v>
      </c>
      <c r="H64" s="70">
        <v>701369</v>
      </c>
      <c r="I64" s="70">
        <v>926216</v>
      </c>
      <c r="J64" s="70">
        <v>146951.62762000001</v>
      </c>
      <c r="K64" s="70">
        <v>3783529.25</v>
      </c>
    </row>
    <row r="65" spans="1:11" x14ac:dyDescent="0.25">
      <c r="A65" s="68" t="s">
        <v>338</v>
      </c>
      <c r="B65" s="69">
        <v>348611</v>
      </c>
      <c r="C65" s="69">
        <v>419761.25</v>
      </c>
      <c r="D65" s="69">
        <v>291758.07879900001</v>
      </c>
      <c r="E65" s="69">
        <v>231838.76800000001</v>
      </c>
      <c r="F65" s="69">
        <v>118295675</v>
      </c>
      <c r="G65" s="69">
        <v>48230</v>
      </c>
      <c r="H65" s="69">
        <v>701821</v>
      </c>
      <c r="I65" s="69">
        <v>926884</v>
      </c>
      <c r="J65" s="69">
        <v>148413.402482</v>
      </c>
      <c r="K65" s="69">
        <v>3797305.5</v>
      </c>
    </row>
    <row r="66" spans="1:11" x14ac:dyDescent="0.25">
      <c r="A66" s="68" t="s">
        <v>339</v>
      </c>
      <c r="B66" s="70">
        <v>350995</v>
      </c>
      <c r="C66" s="70">
        <v>424715.25</v>
      </c>
      <c r="D66" s="70">
        <v>286627.980316</v>
      </c>
      <c r="E66" s="70">
        <v>235213.70499999999</v>
      </c>
      <c r="F66" s="70">
        <v>119939575</v>
      </c>
      <c r="G66" s="70">
        <v>48744</v>
      </c>
      <c r="H66" s="70">
        <v>702195</v>
      </c>
      <c r="I66" s="70">
        <v>932134</v>
      </c>
      <c r="J66" s="70">
        <v>148782.51207</v>
      </c>
      <c r="K66" s="70">
        <v>3839014.5</v>
      </c>
    </row>
    <row r="67" spans="1:11" x14ac:dyDescent="0.25">
      <c r="A67" s="68" t="s">
        <v>340</v>
      </c>
      <c r="B67" s="69">
        <v>352747</v>
      </c>
      <c r="C67" s="69">
        <v>429775</v>
      </c>
      <c r="D67" s="69">
        <v>277058.19545399997</v>
      </c>
      <c r="E67" s="69">
        <v>238733.73199999999</v>
      </c>
      <c r="F67" s="69">
        <v>121012475</v>
      </c>
      <c r="G67" s="69">
        <v>49275</v>
      </c>
      <c r="H67" s="69">
        <v>716010</v>
      </c>
      <c r="I67" s="69">
        <v>954227</v>
      </c>
      <c r="J67" s="69">
        <v>150306.68551899999</v>
      </c>
      <c r="K67" s="69">
        <v>3853786.25</v>
      </c>
    </row>
    <row r="68" spans="1:11" x14ac:dyDescent="0.25">
      <c r="A68" s="68" t="s">
        <v>341</v>
      </c>
      <c r="B68" s="70">
        <v>355053</v>
      </c>
      <c r="C68" s="70">
        <v>431984.75</v>
      </c>
      <c r="D68" s="70">
        <v>279201.91992999997</v>
      </c>
      <c r="E68" s="70">
        <v>242206.59</v>
      </c>
      <c r="F68" s="70">
        <v>122527650</v>
      </c>
      <c r="G68" s="70">
        <v>49575</v>
      </c>
      <c r="H68" s="70">
        <v>708399</v>
      </c>
      <c r="I68" s="70">
        <v>975053</v>
      </c>
      <c r="J68" s="70">
        <v>151781.68246899999</v>
      </c>
      <c r="K68" s="70">
        <v>3889319.25</v>
      </c>
    </row>
    <row r="69" spans="1:11" x14ac:dyDescent="0.25">
      <c r="A69" s="68" t="s">
        <v>342</v>
      </c>
      <c r="B69" s="69">
        <v>357289</v>
      </c>
      <c r="C69" s="69">
        <v>435070.75</v>
      </c>
      <c r="D69" s="69">
        <v>277408.94202399999</v>
      </c>
      <c r="E69" s="69">
        <v>244582.30600000001</v>
      </c>
      <c r="F69" s="69">
        <v>124772875</v>
      </c>
      <c r="G69" s="69">
        <v>48921</v>
      </c>
      <c r="H69" s="69">
        <v>690819</v>
      </c>
      <c r="I69" s="69">
        <v>987631</v>
      </c>
      <c r="J69" s="69">
        <v>152453.33365799999</v>
      </c>
      <c r="K69" s="69">
        <v>3917991.75</v>
      </c>
    </row>
    <row r="70" spans="1:11" x14ac:dyDescent="0.25">
      <c r="A70" s="68" t="s">
        <v>343</v>
      </c>
      <c r="B70" s="70">
        <v>360901</v>
      </c>
      <c r="C70" s="70">
        <v>439989.25</v>
      </c>
      <c r="D70" s="70">
        <v>285377.68956099998</v>
      </c>
      <c r="E70" s="70">
        <v>248307.397</v>
      </c>
      <c r="F70" s="70">
        <v>123814475</v>
      </c>
      <c r="G70" s="70">
        <v>48381</v>
      </c>
      <c r="H70" s="70">
        <v>710213</v>
      </c>
      <c r="I70" s="70">
        <v>1005679</v>
      </c>
      <c r="J70" s="70">
        <v>153521.54936899999</v>
      </c>
      <c r="K70" s="70">
        <v>3937656.25</v>
      </c>
    </row>
    <row r="71" spans="1:11" x14ac:dyDescent="0.25">
      <c r="A71" s="68" t="s">
        <v>344</v>
      </c>
      <c r="B71" s="69">
        <v>359934</v>
      </c>
      <c r="C71" s="69">
        <v>443246.5</v>
      </c>
      <c r="D71" s="69">
        <v>279512.50235199998</v>
      </c>
      <c r="E71" s="69">
        <v>252493.557</v>
      </c>
      <c r="F71" s="69">
        <v>121958025</v>
      </c>
      <c r="G71" s="69">
        <v>49214</v>
      </c>
      <c r="H71" s="69">
        <v>710486</v>
      </c>
      <c r="I71" s="69">
        <v>1004670</v>
      </c>
      <c r="J71" s="69">
        <v>154258.801187</v>
      </c>
      <c r="K71" s="69">
        <v>3928188.5</v>
      </c>
    </row>
    <row r="72" spans="1:11" x14ac:dyDescent="0.25">
      <c r="A72" s="68" t="s">
        <v>345</v>
      </c>
      <c r="B72" s="70">
        <v>363780</v>
      </c>
      <c r="C72" s="70">
        <v>444087</v>
      </c>
      <c r="D72" s="70">
        <v>281327.51459500002</v>
      </c>
      <c r="E72" s="70">
        <v>255247.72099999999</v>
      </c>
      <c r="F72" s="70">
        <v>121323825</v>
      </c>
      <c r="G72" s="70">
        <v>49674</v>
      </c>
      <c r="H72" s="70">
        <v>707548</v>
      </c>
      <c r="I72" s="70">
        <v>1007692</v>
      </c>
      <c r="J72" s="70">
        <v>155011.16450399999</v>
      </c>
      <c r="K72" s="70">
        <v>3956274</v>
      </c>
    </row>
    <row r="73" spans="1:11" x14ac:dyDescent="0.25">
      <c r="A73" s="68" t="s">
        <v>346</v>
      </c>
      <c r="B73" s="69">
        <v>368625</v>
      </c>
      <c r="C73" s="69">
        <v>450246</v>
      </c>
      <c r="D73" s="69">
        <v>289203.61605900002</v>
      </c>
      <c r="E73" s="69">
        <v>259950.40700000001</v>
      </c>
      <c r="F73" s="69">
        <v>124292250</v>
      </c>
      <c r="G73" s="69">
        <v>50266</v>
      </c>
      <c r="H73" s="69">
        <v>718949</v>
      </c>
      <c r="I73" s="69">
        <v>1017590</v>
      </c>
      <c r="J73" s="69">
        <v>154514.545659</v>
      </c>
      <c r="K73" s="69">
        <v>3955175</v>
      </c>
    </row>
    <row r="74" spans="1:11" x14ac:dyDescent="0.25">
      <c r="A74" s="68" t="s">
        <v>347</v>
      </c>
      <c r="B74" s="70">
        <v>372705</v>
      </c>
      <c r="C74" s="70">
        <v>453809.5</v>
      </c>
      <c r="D74" s="70">
        <v>290059.324975</v>
      </c>
      <c r="E74" s="70">
        <v>261159.182</v>
      </c>
      <c r="F74" s="70">
        <v>124078650</v>
      </c>
      <c r="G74" s="70">
        <v>50663</v>
      </c>
      <c r="H74" s="70">
        <v>719320</v>
      </c>
      <c r="I74" s="70">
        <v>1000413</v>
      </c>
      <c r="J74" s="70">
        <v>155457.81443500001</v>
      </c>
      <c r="K74" s="70">
        <v>4001026.75</v>
      </c>
    </row>
    <row r="75" spans="1:11" x14ac:dyDescent="0.25">
      <c r="A75" s="68" t="s">
        <v>348</v>
      </c>
      <c r="B75" s="69">
        <v>376469</v>
      </c>
      <c r="C75" s="69">
        <v>454024.25</v>
      </c>
      <c r="D75" s="69">
        <v>289939.90979599999</v>
      </c>
      <c r="E75" s="69">
        <v>260877.41899999999</v>
      </c>
      <c r="F75" s="69">
        <v>125555700</v>
      </c>
      <c r="G75" s="69">
        <v>50715</v>
      </c>
      <c r="H75" s="69">
        <v>734701</v>
      </c>
      <c r="I75" s="69">
        <v>1004501</v>
      </c>
      <c r="J75" s="69">
        <v>155598.343253</v>
      </c>
      <c r="K75" s="69">
        <v>4032354.5</v>
      </c>
    </row>
    <row r="76" spans="1:11" x14ac:dyDescent="0.25">
      <c r="A76" s="68" t="s">
        <v>349</v>
      </c>
      <c r="B76" s="70">
        <v>380223</v>
      </c>
      <c r="C76" s="70">
        <v>455548.75</v>
      </c>
      <c r="D76" s="70">
        <v>282793.05746799998</v>
      </c>
      <c r="E76" s="70">
        <v>260845.359</v>
      </c>
      <c r="F76" s="70">
        <v>124725050</v>
      </c>
      <c r="G76" s="70">
        <v>51053</v>
      </c>
      <c r="H76" s="70">
        <v>736433</v>
      </c>
      <c r="I76" s="70">
        <v>1011057</v>
      </c>
      <c r="J76" s="70">
        <v>155984.173947</v>
      </c>
      <c r="K76" s="70">
        <v>4049701.75</v>
      </c>
    </row>
    <row r="77" spans="1:11" x14ac:dyDescent="0.25">
      <c r="A77" s="68" t="s">
        <v>350</v>
      </c>
      <c r="B77" s="69">
        <v>381610</v>
      </c>
      <c r="C77" s="69">
        <v>456150.75</v>
      </c>
      <c r="D77" s="69">
        <v>290725.84967999998</v>
      </c>
      <c r="E77" s="69">
        <v>263629.299</v>
      </c>
      <c r="F77" s="69">
        <v>124254450</v>
      </c>
      <c r="G77" s="69">
        <v>51304</v>
      </c>
      <c r="H77" s="69">
        <v>725758</v>
      </c>
      <c r="I77" s="69">
        <v>1010405</v>
      </c>
      <c r="J77" s="69">
        <v>156788.66550599999</v>
      </c>
      <c r="K77" s="69">
        <v>4055166.75</v>
      </c>
    </row>
    <row r="78" spans="1:11" x14ac:dyDescent="0.25">
      <c r="A78" s="68" t="s">
        <v>351</v>
      </c>
      <c r="B78" s="70">
        <v>383772</v>
      </c>
      <c r="C78" s="70">
        <v>457084.25</v>
      </c>
      <c r="D78" s="70">
        <v>291424.86434999999</v>
      </c>
      <c r="E78" s="70">
        <v>266286.36700000003</v>
      </c>
      <c r="F78" s="70">
        <v>124504700</v>
      </c>
      <c r="G78" s="70">
        <v>51838</v>
      </c>
      <c r="H78" s="70">
        <v>731689</v>
      </c>
      <c r="I78" s="70">
        <v>1005451</v>
      </c>
      <c r="J78" s="70">
        <v>157104.66085499999</v>
      </c>
      <c r="K78" s="70">
        <v>4059784.5</v>
      </c>
    </row>
    <row r="79" spans="1:11" x14ac:dyDescent="0.25">
      <c r="A79" s="68" t="s">
        <v>352</v>
      </c>
      <c r="B79" s="69">
        <v>385083</v>
      </c>
      <c r="C79" s="69">
        <v>461150.75</v>
      </c>
      <c r="D79" s="69">
        <v>298095.33260700002</v>
      </c>
      <c r="E79" s="69">
        <v>269051.53700000001</v>
      </c>
      <c r="F79" s="69">
        <v>125979075</v>
      </c>
      <c r="G79" s="69">
        <v>52153</v>
      </c>
      <c r="H79" s="69">
        <v>733289</v>
      </c>
      <c r="I79" s="69">
        <v>1017239</v>
      </c>
      <c r="J79" s="69">
        <v>157754.007839</v>
      </c>
      <c r="K79" s="69">
        <v>4095741</v>
      </c>
    </row>
    <row r="80" spans="1:11" x14ac:dyDescent="0.25">
      <c r="A80" s="68" t="s">
        <v>353</v>
      </c>
      <c r="B80" s="70">
        <v>387096</v>
      </c>
      <c r="C80" s="70">
        <v>463839.75</v>
      </c>
      <c r="D80" s="70">
        <v>294158.17939800001</v>
      </c>
      <c r="E80" s="70">
        <v>273731.94099999999</v>
      </c>
      <c r="F80" s="70">
        <v>127063100</v>
      </c>
      <c r="G80" s="70">
        <v>52048</v>
      </c>
      <c r="H80" s="70">
        <v>738586</v>
      </c>
      <c r="I80" s="70">
        <v>1013549</v>
      </c>
      <c r="J80" s="70">
        <v>158994.54911299999</v>
      </c>
      <c r="K80" s="70">
        <v>4100795</v>
      </c>
    </row>
    <row r="81" spans="1:11" x14ac:dyDescent="0.25">
      <c r="A81" s="68" t="s">
        <v>354</v>
      </c>
      <c r="B81" s="69">
        <v>389934</v>
      </c>
      <c r="C81" s="69">
        <v>467590.75</v>
      </c>
      <c r="D81" s="69">
        <v>303168.09023199999</v>
      </c>
      <c r="E81" s="69">
        <v>276429.12300000002</v>
      </c>
      <c r="F81" s="69">
        <v>128057550</v>
      </c>
      <c r="G81" s="69">
        <v>52475</v>
      </c>
      <c r="H81" s="69">
        <v>745830</v>
      </c>
      <c r="I81" s="69">
        <v>1020874</v>
      </c>
      <c r="J81" s="69">
        <v>160105.994683</v>
      </c>
      <c r="K81" s="69">
        <v>4132921.25</v>
      </c>
    </row>
    <row r="82" spans="1:11" x14ac:dyDescent="0.25">
      <c r="A82" s="68" t="s">
        <v>355</v>
      </c>
      <c r="B82" s="70">
        <v>393019</v>
      </c>
      <c r="C82" s="70">
        <v>472513.75</v>
      </c>
      <c r="D82" s="70">
        <v>307203.250841</v>
      </c>
      <c r="E82" s="70">
        <v>277970.07900000003</v>
      </c>
      <c r="F82" s="70">
        <v>128017175</v>
      </c>
      <c r="G82" s="70">
        <v>52755</v>
      </c>
      <c r="H82" s="70">
        <v>744509</v>
      </c>
      <c r="I82" s="70">
        <v>1028889</v>
      </c>
      <c r="J82" s="70">
        <v>160384.664662</v>
      </c>
      <c r="K82" s="70">
        <v>4165912.25</v>
      </c>
    </row>
    <row r="83" spans="1:11" x14ac:dyDescent="0.25">
      <c r="A83" s="68" t="s">
        <v>356</v>
      </c>
      <c r="B83" s="69">
        <v>395795</v>
      </c>
      <c r="C83" s="69">
        <v>473183</v>
      </c>
      <c r="D83" s="69">
        <v>301248.48446800001</v>
      </c>
      <c r="E83" s="69">
        <v>280609.32199999999</v>
      </c>
      <c r="F83" s="69">
        <v>129204725</v>
      </c>
      <c r="G83" s="69">
        <v>53339</v>
      </c>
      <c r="H83" s="69">
        <v>748235</v>
      </c>
      <c r="I83" s="69">
        <v>1035952</v>
      </c>
      <c r="J83" s="69">
        <v>161570.74335199999</v>
      </c>
      <c r="K83" s="69">
        <v>4155424</v>
      </c>
    </row>
    <row r="84" spans="1:11" x14ac:dyDescent="0.25">
      <c r="A84" s="68" t="s">
        <v>357</v>
      </c>
      <c r="B84" s="70">
        <v>398148</v>
      </c>
      <c r="C84" s="70">
        <v>477571.75</v>
      </c>
      <c r="D84" s="70">
        <v>299471.20826599997</v>
      </c>
      <c r="E84" s="70">
        <v>283533.24</v>
      </c>
      <c r="F84" s="70">
        <v>126863800</v>
      </c>
      <c r="G84" s="70">
        <v>53652</v>
      </c>
      <c r="H84" s="70">
        <v>753765</v>
      </c>
      <c r="I84" s="70">
        <v>1043763</v>
      </c>
      <c r="J84" s="70">
        <v>162541.61467099999</v>
      </c>
      <c r="K84" s="70">
        <v>4207527.75</v>
      </c>
    </row>
    <row r="85" spans="1:11" x14ac:dyDescent="0.25">
      <c r="A85" s="68" t="s">
        <v>358</v>
      </c>
      <c r="B85" s="69">
        <v>400064</v>
      </c>
      <c r="C85" s="69">
        <v>482133.25</v>
      </c>
      <c r="D85" s="69">
        <v>314704.723719</v>
      </c>
      <c r="E85" s="69">
        <v>285192.55099999998</v>
      </c>
      <c r="F85" s="69">
        <v>126857750</v>
      </c>
      <c r="G85" s="69">
        <v>54283</v>
      </c>
      <c r="H85" s="69">
        <v>756934</v>
      </c>
      <c r="I85" s="69">
        <v>1048718</v>
      </c>
      <c r="J85" s="69">
        <v>163814.65958499999</v>
      </c>
      <c r="K85" s="69">
        <v>4258393</v>
      </c>
    </row>
    <row r="86" spans="1:11" x14ac:dyDescent="0.25">
      <c r="A86" s="68" t="s">
        <v>359</v>
      </c>
      <c r="B86" s="70">
        <v>401831</v>
      </c>
      <c r="C86" s="70">
        <v>485530.75</v>
      </c>
      <c r="D86" s="70">
        <v>312218.48749299999</v>
      </c>
      <c r="E86" s="70">
        <v>289629.56900000002</v>
      </c>
      <c r="F86" s="70">
        <v>127649725</v>
      </c>
      <c r="G86" s="70">
        <v>54968</v>
      </c>
      <c r="H86" s="70">
        <v>766187</v>
      </c>
      <c r="I86" s="70">
        <v>1062618</v>
      </c>
      <c r="J86" s="70">
        <v>165148.23061599999</v>
      </c>
      <c r="K86" s="70">
        <v>4278486.25</v>
      </c>
    </row>
    <row r="87" spans="1:11" x14ac:dyDescent="0.25">
      <c r="A87" s="68" t="s">
        <v>360</v>
      </c>
      <c r="B87" s="69">
        <v>405698</v>
      </c>
      <c r="C87" s="69">
        <v>482888.5</v>
      </c>
      <c r="D87" s="69">
        <v>311808.13397999998</v>
      </c>
      <c r="E87" s="69">
        <v>290554.07400000002</v>
      </c>
      <c r="F87" s="69">
        <v>129463700</v>
      </c>
      <c r="G87" s="69">
        <v>55387</v>
      </c>
      <c r="H87" s="69">
        <v>764247</v>
      </c>
      <c r="I87" s="69">
        <v>1073253</v>
      </c>
      <c r="J87" s="69">
        <v>164623.491626</v>
      </c>
      <c r="K87" s="69">
        <v>4313686</v>
      </c>
    </row>
    <row r="88" spans="1:11" x14ac:dyDescent="0.25">
      <c r="A88" s="68" t="s">
        <v>361</v>
      </c>
      <c r="B88" s="70">
        <v>406378</v>
      </c>
      <c r="C88" s="70">
        <v>481587</v>
      </c>
      <c r="D88" s="70">
        <v>321748.63636900001</v>
      </c>
      <c r="E88" s="70">
        <v>291025.04499999998</v>
      </c>
      <c r="F88" s="70">
        <v>129424100</v>
      </c>
      <c r="G88" s="70">
        <v>55943</v>
      </c>
      <c r="H88" s="70">
        <v>768298</v>
      </c>
      <c r="I88" s="70">
        <v>1082806</v>
      </c>
      <c r="J88" s="70">
        <v>164668.783822</v>
      </c>
      <c r="K88" s="70">
        <v>4349257.25</v>
      </c>
    </row>
    <row r="89" spans="1:11" x14ac:dyDescent="0.25">
      <c r="A89" s="68" t="s">
        <v>362</v>
      </c>
      <c r="B89" s="69">
        <v>410619</v>
      </c>
      <c r="C89" s="69">
        <v>483276</v>
      </c>
      <c r="D89" s="69">
        <v>322962.77507899998</v>
      </c>
      <c r="E89" s="69">
        <v>291899.875</v>
      </c>
      <c r="F89" s="69">
        <v>129594150</v>
      </c>
      <c r="G89" s="69">
        <v>56752</v>
      </c>
      <c r="H89" s="69">
        <v>777301</v>
      </c>
      <c r="I89" s="69">
        <v>1099735</v>
      </c>
      <c r="J89" s="69">
        <v>165708.51384500001</v>
      </c>
      <c r="K89" s="69">
        <v>4359700.5</v>
      </c>
    </row>
    <row r="90" spans="1:11" x14ac:dyDescent="0.25">
      <c r="A90" s="68" t="s">
        <v>363</v>
      </c>
      <c r="B90" s="70">
        <v>412771</v>
      </c>
      <c r="C90" s="70">
        <v>483602.5</v>
      </c>
      <c r="D90" s="70">
        <v>325972.730966</v>
      </c>
      <c r="E90" s="70">
        <v>294918.69300000003</v>
      </c>
      <c r="F90" s="70">
        <v>129194450</v>
      </c>
      <c r="G90" s="70">
        <v>57334</v>
      </c>
      <c r="H90" s="70">
        <v>770475</v>
      </c>
      <c r="I90" s="70">
        <v>1111766</v>
      </c>
      <c r="J90" s="70">
        <v>166336.59270800001</v>
      </c>
      <c r="K90" s="70">
        <v>4364056.25</v>
      </c>
    </row>
    <row r="91" spans="1:11" x14ac:dyDescent="0.25">
      <c r="A91" s="68" t="s">
        <v>364</v>
      </c>
      <c r="B91" s="69">
        <v>416715</v>
      </c>
      <c r="C91" s="69">
        <v>486472.75</v>
      </c>
      <c r="D91" s="69">
        <v>326478.19495600002</v>
      </c>
      <c r="E91" s="69">
        <v>298086.92499999999</v>
      </c>
      <c r="F91" s="69">
        <v>130163525</v>
      </c>
      <c r="G91" s="69">
        <v>58070</v>
      </c>
      <c r="H91" s="69">
        <v>777810</v>
      </c>
      <c r="I91" s="69">
        <v>1111714</v>
      </c>
      <c r="J91" s="69">
        <v>167292.597576</v>
      </c>
      <c r="K91" s="69">
        <v>4380843.5</v>
      </c>
    </row>
    <row r="92" spans="1:11" x14ac:dyDescent="0.25">
      <c r="A92" s="68" t="s">
        <v>365</v>
      </c>
      <c r="B92" s="70">
        <v>419499</v>
      </c>
      <c r="C92" s="70">
        <v>484261.75</v>
      </c>
      <c r="D92" s="70">
        <v>339174.085395</v>
      </c>
      <c r="E92" s="70">
        <v>301993.17</v>
      </c>
      <c r="F92" s="70">
        <v>130493500</v>
      </c>
      <c r="G92" s="70">
        <v>58569</v>
      </c>
      <c r="H92" s="70">
        <v>775498</v>
      </c>
      <c r="I92" s="70">
        <v>1114516</v>
      </c>
      <c r="J92" s="70">
        <v>167812.345229</v>
      </c>
      <c r="K92" s="70">
        <v>4405621.5</v>
      </c>
    </row>
    <row r="93" spans="1:11" x14ac:dyDescent="0.25">
      <c r="A93" s="68" t="s">
        <v>366</v>
      </c>
      <c r="B93" s="69">
        <v>419002</v>
      </c>
      <c r="C93" s="69">
        <v>489514</v>
      </c>
      <c r="D93" s="69">
        <v>351774.34776199999</v>
      </c>
      <c r="E93" s="69">
        <v>305456.08600000001</v>
      </c>
      <c r="F93" s="69">
        <v>130865650</v>
      </c>
      <c r="G93" s="69">
        <v>58889</v>
      </c>
      <c r="H93" s="69">
        <v>769534</v>
      </c>
      <c r="I93" s="69">
        <v>1121640</v>
      </c>
      <c r="J93" s="69">
        <v>168481.19711099999</v>
      </c>
      <c r="K93" s="69">
        <v>4426676.25</v>
      </c>
    </row>
    <row r="94" spans="1:11" x14ac:dyDescent="0.25">
      <c r="A94" s="68" t="s">
        <v>367</v>
      </c>
      <c r="B94" s="70">
        <v>422865</v>
      </c>
      <c r="C94" s="70">
        <v>492359.5</v>
      </c>
      <c r="D94" s="70">
        <v>359347.75128899998</v>
      </c>
      <c r="E94" s="70">
        <v>308738.788</v>
      </c>
      <c r="F94" s="70">
        <v>131166200</v>
      </c>
      <c r="G94" s="70">
        <v>59222</v>
      </c>
      <c r="H94" s="70">
        <v>784852</v>
      </c>
      <c r="I94" s="70">
        <v>1126974</v>
      </c>
      <c r="J94" s="70">
        <v>168248.154867</v>
      </c>
      <c r="K94" s="70">
        <v>4446046.25</v>
      </c>
    </row>
    <row r="95" spans="1:11" x14ac:dyDescent="0.25">
      <c r="A95" s="68" t="s">
        <v>368</v>
      </c>
      <c r="B95" s="69">
        <v>424457</v>
      </c>
      <c r="C95" s="69">
        <v>497322.75</v>
      </c>
      <c r="D95" s="69">
        <v>353286.34386700002</v>
      </c>
      <c r="E95" s="69">
        <v>309343.027</v>
      </c>
      <c r="F95" s="69">
        <v>131907900</v>
      </c>
      <c r="G95" s="69">
        <v>59466</v>
      </c>
      <c r="H95" s="69">
        <v>788296</v>
      </c>
      <c r="I95" s="69">
        <v>1129259</v>
      </c>
      <c r="J95" s="69">
        <v>168903.902909</v>
      </c>
      <c r="K95" s="69">
        <v>4465755.75</v>
      </c>
    </row>
    <row r="96" spans="1:11" x14ac:dyDescent="0.25">
      <c r="A96" s="68" t="s">
        <v>369</v>
      </c>
      <c r="B96" s="70">
        <v>427384</v>
      </c>
      <c r="C96" s="70">
        <v>502706.5</v>
      </c>
      <c r="D96" s="70">
        <v>350353.70610000001</v>
      </c>
      <c r="E96" s="70">
        <v>312201.97100000002</v>
      </c>
      <c r="F96" s="70">
        <v>132540450</v>
      </c>
      <c r="G96" s="70">
        <v>60051</v>
      </c>
      <c r="H96" s="70">
        <v>794507</v>
      </c>
      <c r="I96" s="70">
        <v>1142602</v>
      </c>
      <c r="J96" s="70">
        <v>170138.99275199999</v>
      </c>
      <c r="K96" s="70">
        <v>4498787.5</v>
      </c>
    </row>
    <row r="97" spans="1:11" x14ac:dyDescent="0.25">
      <c r="A97" s="68" t="s">
        <v>370</v>
      </c>
      <c r="B97" s="69">
        <v>430343</v>
      </c>
      <c r="C97" s="69">
        <v>504364.5</v>
      </c>
      <c r="D97" s="69">
        <v>364028.21361199999</v>
      </c>
      <c r="E97" s="69">
        <v>315786.06599999999</v>
      </c>
      <c r="F97" s="69">
        <v>133479750</v>
      </c>
      <c r="G97" s="69">
        <v>60722</v>
      </c>
      <c r="H97" s="69">
        <v>798720</v>
      </c>
      <c r="I97" s="69">
        <v>1150785</v>
      </c>
      <c r="J97" s="69">
        <v>171300.59664100001</v>
      </c>
      <c r="K97" s="69">
        <v>4530210.75</v>
      </c>
    </row>
    <row r="98" spans="1:11" x14ac:dyDescent="0.25">
      <c r="A98" s="68" t="s">
        <v>371</v>
      </c>
      <c r="B98" s="70">
        <v>433190</v>
      </c>
      <c r="C98" s="70">
        <v>506500.5</v>
      </c>
      <c r="D98" s="70">
        <v>364027.63457300002</v>
      </c>
      <c r="E98" s="70">
        <v>319311.21500000003</v>
      </c>
      <c r="F98" s="70">
        <v>133746825</v>
      </c>
      <c r="G98" s="70">
        <v>60891</v>
      </c>
      <c r="H98" s="70">
        <v>800333</v>
      </c>
      <c r="I98" s="70">
        <v>1157816</v>
      </c>
      <c r="J98" s="70">
        <v>172680.26839300001</v>
      </c>
      <c r="K98" s="70">
        <v>4555939.5</v>
      </c>
    </row>
    <row r="99" spans="1:11" x14ac:dyDescent="0.25">
      <c r="A99" s="68" t="s">
        <v>372</v>
      </c>
      <c r="B99" s="69">
        <v>438159</v>
      </c>
      <c r="C99" s="69">
        <v>508617.5</v>
      </c>
      <c r="D99" s="69">
        <v>367838.50257200003</v>
      </c>
      <c r="E99" s="69">
        <v>322892.23100000003</v>
      </c>
      <c r="F99" s="69">
        <v>133381100</v>
      </c>
      <c r="G99" s="69">
        <v>61140</v>
      </c>
      <c r="H99" s="69">
        <v>802927</v>
      </c>
      <c r="I99" s="69">
        <v>1166755</v>
      </c>
      <c r="J99" s="69">
        <v>174381.95457500001</v>
      </c>
      <c r="K99" s="69">
        <v>4580990.75</v>
      </c>
    </row>
    <row r="100" spans="1:11" x14ac:dyDescent="0.25">
      <c r="A100" s="68" t="s">
        <v>373</v>
      </c>
      <c r="B100" s="70">
        <v>441942</v>
      </c>
      <c r="C100" s="70">
        <v>512238.25</v>
      </c>
      <c r="D100" s="70">
        <v>374543.78638599999</v>
      </c>
      <c r="E100" s="70">
        <v>323817.04499999998</v>
      </c>
      <c r="F100" s="70">
        <v>134382500</v>
      </c>
      <c r="G100" s="70">
        <v>61875</v>
      </c>
      <c r="H100" s="70">
        <v>806538</v>
      </c>
      <c r="I100" s="70">
        <v>1172534</v>
      </c>
      <c r="J100" s="70">
        <v>175638.02413800001</v>
      </c>
      <c r="K100" s="70">
        <v>4627894</v>
      </c>
    </row>
    <row r="102" spans="1:11" x14ac:dyDescent="0.25">
      <c r="A102" s="33" t="s">
        <v>81</v>
      </c>
    </row>
    <row r="103" spans="1:11" x14ac:dyDescent="0.25">
      <c r="A103" s="33" t="s">
        <v>385</v>
      </c>
    </row>
    <row r="104" spans="1:11" x14ac:dyDescent="0.25">
      <c r="A104" s="33" t="s">
        <v>386</v>
      </c>
    </row>
    <row r="105" spans="1:11" x14ac:dyDescent="0.25">
      <c r="A105" s="33"/>
    </row>
  </sheetData>
  <mergeCells count="1">
    <mergeCell ref="B1:K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zoomScale="50" zoomScaleNormal="50" workbookViewId="0"/>
  </sheetViews>
  <sheetFormatPr baseColWidth="10" defaultRowHeight="15" x14ac:dyDescent="0.25"/>
  <sheetData>
    <row r="1" spans="1:12" x14ac:dyDescent="0.25">
      <c r="A1" s="42" t="s">
        <v>86</v>
      </c>
      <c r="B1" t="s">
        <v>375</v>
      </c>
      <c r="C1" t="s">
        <v>376</v>
      </c>
      <c r="D1" t="s">
        <v>377</v>
      </c>
      <c r="E1" t="s">
        <v>378</v>
      </c>
      <c r="F1" t="s">
        <v>379</v>
      </c>
      <c r="G1" t="s">
        <v>380</v>
      </c>
      <c r="H1" t="s">
        <v>381</v>
      </c>
      <c r="I1" t="s">
        <v>382</v>
      </c>
      <c r="J1" t="s">
        <v>383</v>
      </c>
      <c r="K1" t="s">
        <v>389</v>
      </c>
      <c r="L1" t="s">
        <v>390</v>
      </c>
    </row>
    <row r="2" spans="1:12" x14ac:dyDescent="0.25">
      <c r="A2" s="68" t="s">
        <v>147</v>
      </c>
      <c r="B2" s="69">
        <v>205860</v>
      </c>
      <c r="C2" s="69">
        <v>283572</v>
      </c>
      <c r="D2" s="69" t="s">
        <v>84</v>
      </c>
      <c r="E2" s="69" t="s">
        <v>84</v>
      </c>
      <c r="F2" s="69">
        <v>106242175</v>
      </c>
      <c r="G2" s="69">
        <v>30459</v>
      </c>
      <c r="H2" s="69">
        <v>475058</v>
      </c>
      <c r="I2" s="69">
        <v>631395</v>
      </c>
      <c r="J2" s="69">
        <v>112617.81583599999</v>
      </c>
      <c r="K2" s="69">
        <v>2547238.5</v>
      </c>
      <c r="L2">
        <f>COUNT(B2:K2)</f>
        <v>8</v>
      </c>
    </row>
    <row r="3" spans="1:12" x14ac:dyDescent="0.25">
      <c r="A3" s="68" t="s">
        <v>148</v>
      </c>
      <c r="B3" s="70">
        <v>208407</v>
      </c>
      <c r="C3" s="70">
        <v>287715</v>
      </c>
      <c r="D3" s="70" t="s">
        <v>84</v>
      </c>
      <c r="E3" s="70" t="s">
        <v>84</v>
      </c>
      <c r="F3" s="70">
        <v>105687450</v>
      </c>
      <c r="G3" s="70">
        <v>30530</v>
      </c>
      <c r="H3" s="70">
        <v>486122</v>
      </c>
      <c r="I3" s="70">
        <v>638528</v>
      </c>
      <c r="J3" s="70">
        <v>112258.07608499999</v>
      </c>
      <c r="K3" s="70">
        <v>2581754.75</v>
      </c>
      <c r="L3">
        <f t="shared" ref="L3:L66" si="0">COUNT(B3:K3)</f>
        <v>8</v>
      </c>
    </row>
    <row r="4" spans="1:12" x14ac:dyDescent="0.25">
      <c r="A4" s="68" t="s">
        <v>149</v>
      </c>
      <c r="B4" s="69">
        <v>209991</v>
      </c>
      <c r="C4" s="69">
        <v>291396</v>
      </c>
      <c r="D4" s="69" t="s">
        <v>84</v>
      </c>
      <c r="E4" s="69" t="s">
        <v>84</v>
      </c>
      <c r="F4" s="69">
        <v>107029775</v>
      </c>
      <c r="G4" s="69">
        <v>30648</v>
      </c>
      <c r="H4" s="69">
        <v>479517</v>
      </c>
      <c r="I4" s="69">
        <v>644650</v>
      </c>
      <c r="J4" s="69">
        <v>113033.12377400001</v>
      </c>
      <c r="K4" s="69">
        <v>2596845.5</v>
      </c>
      <c r="L4">
        <f t="shared" si="0"/>
        <v>8</v>
      </c>
    </row>
    <row r="5" spans="1:12" x14ac:dyDescent="0.25">
      <c r="A5" s="68" t="s">
        <v>150</v>
      </c>
      <c r="B5" s="70">
        <v>211963</v>
      </c>
      <c r="C5" s="70">
        <v>293506.75</v>
      </c>
      <c r="D5" s="70" t="s">
        <v>84</v>
      </c>
      <c r="E5" s="70" t="s">
        <v>84</v>
      </c>
      <c r="F5" s="70">
        <v>106539650</v>
      </c>
      <c r="G5" s="70">
        <v>30945</v>
      </c>
      <c r="H5" s="70">
        <v>498468</v>
      </c>
      <c r="I5" s="70">
        <v>653946</v>
      </c>
      <c r="J5" s="70">
        <v>113414.796338</v>
      </c>
      <c r="K5" s="70">
        <v>2626593</v>
      </c>
      <c r="L5">
        <f t="shared" si="0"/>
        <v>8</v>
      </c>
    </row>
    <row r="6" spans="1:12" x14ac:dyDescent="0.25">
      <c r="A6" s="68" t="s">
        <v>151</v>
      </c>
      <c r="B6" s="69">
        <v>212019</v>
      </c>
      <c r="C6" s="69">
        <v>296215</v>
      </c>
      <c r="D6" s="69" t="s">
        <v>84</v>
      </c>
      <c r="E6" s="69">
        <v>135668.96400000001</v>
      </c>
      <c r="F6" s="69">
        <v>107610775</v>
      </c>
      <c r="G6" s="69">
        <v>31371</v>
      </c>
      <c r="H6" s="69">
        <v>494574</v>
      </c>
      <c r="I6" s="69">
        <v>663253</v>
      </c>
      <c r="J6" s="69">
        <v>112787.7445</v>
      </c>
      <c r="K6" s="69">
        <v>2635911</v>
      </c>
      <c r="L6">
        <f t="shared" si="0"/>
        <v>9</v>
      </c>
    </row>
    <row r="7" spans="1:12" x14ac:dyDescent="0.25">
      <c r="A7" s="68" t="s">
        <v>152</v>
      </c>
      <c r="B7" s="70">
        <v>212769</v>
      </c>
      <c r="C7" s="70">
        <v>296316</v>
      </c>
      <c r="D7" s="70" t="s">
        <v>84</v>
      </c>
      <c r="E7" s="70">
        <v>139010.56099999999</v>
      </c>
      <c r="F7" s="70">
        <v>108941875</v>
      </c>
      <c r="G7" s="70">
        <v>32084</v>
      </c>
      <c r="H7" s="70">
        <v>498890</v>
      </c>
      <c r="I7" s="70">
        <v>666783</v>
      </c>
      <c r="J7" s="70">
        <v>113083.527227</v>
      </c>
      <c r="K7" s="70">
        <v>2643775</v>
      </c>
      <c r="L7">
        <f t="shared" si="0"/>
        <v>9</v>
      </c>
    </row>
    <row r="8" spans="1:12" x14ac:dyDescent="0.25">
      <c r="A8" s="68" t="s">
        <v>153</v>
      </c>
      <c r="B8" s="69">
        <v>217568</v>
      </c>
      <c r="C8" s="69">
        <v>296705</v>
      </c>
      <c r="D8" s="69" t="s">
        <v>84</v>
      </c>
      <c r="E8" s="69">
        <v>140598.15400000001</v>
      </c>
      <c r="F8" s="69">
        <v>110155075</v>
      </c>
      <c r="G8" s="69">
        <v>32058</v>
      </c>
      <c r="H8" s="69">
        <v>510646</v>
      </c>
      <c r="I8" s="69">
        <v>669171</v>
      </c>
      <c r="J8" s="69">
        <v>113878.16171499999</v>
      </c>
      <c r="K8" s="69">
        <v>2666265</v>
      </c>
      <c r="L8">
        <f t="shared" si="0"/>
        <v>9</v>
      </c>
    </row>
    <row r="9" spans="1:12" x14ac:dyDescent="0.25">
      <c r="A9" s="68" t="s">
        <v>154</v>
      </c>
      <c r="B9" s="70">
        <v>217760</v>
      </c>
      <c r="C9" s="70">
        <v>297905.25</v>
      </c>
      <c r="D9" s="70" t="s">
        <v>84</v>
      </c>
      <c r="E9" s="70">
        <v>141602.27100000001</v>
      </c>
      <c r="F9" s="70">
        <v>110418075</v>
      </c>
      <c r="G9" s="70">
        <v>32376</v>
      </c>
      <c r="H9" s="70">
        <v>516945</v>
      </c>
      <c r="I9" s="70">
        <v>678124</v>
      </c>
      <c r="J9" s="70">
        <v>114000.16755500001</v>
      </c>
      <c r="K9" s="70">
        <v>2684369.5</v>
      </c>
      <c r="L9">
        <f t="shared" si="0"/>
        <v>9</v>
      </c>
    </row>
    <row r="10" spans="1:12" x14ac:dyDescent="0.25">
      <c r="A10" s="68" t="s">
        <v>155</v>
      </c>
      <c r="B10" s="69">
        <v>221356</v>
      </c>
      <c r="C10" s="69">
        <v>298090.5</v>
      </c>
      <c r="D10" s="69" t="s">
        <v>84</v>
      </c>
      <c r="E10" s="69">
        <v>143121.87100000001</v>
      </c>
      <c r="F10" s="69">
        <v>111454525</v>
      </c>
      <c r="G10" s="69">
        <v>32632</v>
      </c>
      <c r="H10" s="69">
        <v>524753</v>
      </c>
      <c r="I10" s="69">
        <v>680609</v>
      </c>
      <c r="J10" s="69">
        <v>114288.752138</v>
      </c>
      <c r="K10" s="69">
        <v>2704474</v>
      </c>
      <c r="L10">
        <f t="shared" si="0"/>
        <v>9</v>
      </c>
    </row>
    <row r="11" spans="1:12" x14ac:dyDescent="0.25">
      <c r="A11" s="68" t="s">
        <v>156</v>
      </c>
      <c r="B11" s="70">
        <v>222899</v>
      </c>
      <c r="C11" s="70">
        <v>300166.5</v>
      </c>
      <c r="D11" s="70" t="s">
        <v>84</v>
      </c>
      <c r="E11" s="70">
        <v>144850.59299999999</v>
      </c>
      <c r="F11" s="70">
        <v>112717025</v>
      </c>
      <c r="G11" s="70">
        <v>33062</v>
      </c>
      <c r="H11" s="70">
        <v>524034</v>
      </c>
      <c r="I11" s="70">
        <v>675514</v>
      </c>
      <c r="J11" s="70">
        <v>113980.842989</v>
      </c>
      <c r="K11" s="70">
        <v>2749580.5</v>
      </c>
      <c r="L11">
        <f t="shared" si="0"/>
        <v>9</v>
      </c>
    </row>
    <row r="12" spans="1:12" x14ac:dyDescent="0.25">
      <c r="A12" s="68" t="s">
        <v>157</v>
      </c>
      <c r="B12" s="69">
        <v>224772</v>
      </c>
      <c r="C12" s="69">
        <v>302801.5</v>
      </c>
      <c r="D12" s="69" t="s">
        <v>84</v>
      </c>
      <c r="E12" s="69">
        <v>146667.35699999999</v>
      </c>
      <c r="F12" s="69">
        <v>112684925</v>
      </c>
      <c r="G12" s="69">
        <v>33389</v>
      </c>
      <c r="H12" s="69">
        <v>541497</v>
      </c>
      <c r="I12" s="69">
        <v>678693</v>
      </c>
      <c r="J12" s="69">
        <v>113647.302421</v>
      </c>
      <c r="K12" s="69">
        <v>2774244</v>
      </c>
      <c r="L12">
        <f t="shared" si="0"/>
        <v>9</v>
      </c>
    </row>
    <row r="13" spans="1:12" x14ac:dyDescent="0.25">
      <c r="A13" s="68" t="s">
        <v>158</v>
      </c>
      <c r="B13" s="70">
        <v>226742</v>
      </c>
      <c r="C13" s="70">
        <v>305208</v>
      </c>
      <c r="D13" s="70" t="s">
        <v>84</v>
      </c>
      <c r="E13" s="70">
        <v>148958.198</v>
      </c>
      <c r="F13" s="70">
        <v>113982575</v>
      </c>
      <c r="G13" s="70">
        <v>33594</v>
      </c>
      <c r="H13" s="70">
        <v>532810</v>
      </c>
      <c r="I13" s="70">
        <v>683834</v>
      </c>
      <c r="J13" s="70">
        <v>114253.055957</v>
      </c>
      <c r="K13" s="70">
        <v>2803051.25</v>
      </c>
      <c r="L13">
        <f t="shared" si="0"/>
        <v>9</v>
      </c>
    </row>
    <row r="14" spans="1:12" x14ac:dyDescent="0.25">
      <c r="A14" s="68" t="s">
        <v>159</v>
      </c>
      <c r="B14" s="69">
        <v>228106</v>
      </c>
      <c r="C14" s="69">
        <v>309235.75</v>
      </c>
      <c r="D14" s="69">
        <v>184043.040786</v>
      </c>
      <c r="E14" s="69">
        <v>150780.546</v>
      </c>
      <c r="F14" s="69">
        <v>114379150</v>
      </c>
      <c r="G14" s="69">
        <v>33416</v>
      </c>
      <c r="H14" s="69">
        <v>547116</v>
      </c>
      <c r="I14" s="69">
        <v>687904</v>
      </c>
      <c r="J14" s="69">
        <v>115123.60335799999</v>
      </c>
      <c r="K14" s="69">
        <v>2821146.75</v>
      </c>
      <c r="L14">
        <f t="shared" si="0"/>
        <v>10</v>
      </c>
    </row>
    <row r="15" spans="1:12" x14ac:dyDescent="0.25">
      <c r="A15" s="68" t="s">
        <v>160</v>
      </c>
      <c r="B15" s="70">
        <v>234852</v>
      </c>
      <c r="C15" s="70">
        <v>312719</v>
      </c>
      <c r="D15" s="70">
        <v>181893.41732899999</v>
      </c>
      <c r="E15" s="70">
        <v>151671.35500000001</v>
      </c>
      <c r="F15" s="70">
        <v>113525475</v>
      </c>
      <c r="G15" s="70">
        <v>34201</v>
      </c>
      <c r="H15" s="70">
        <v>560314</v>
      </c>
      <c r="I15" s="70">
        <v>696629</v>
      </c>
      <c r="J15" s="70">
        <v>115941.60264500001</v>
      </c>
      <c r="K15" s="70">
        <v>2868034.25</v>
      </c>
      <c r="L15">
        <f t="shared" si="0"/>
        <v>10</v>
      </c>
    </row>
    <row r="16" spans="1:12" x14ac:dyDescent="0.25">
      <c r="A16" s="68" t="s">
        <v>161</v>
      </c>
      <c r="B16" s="69">
        <v>235146</v>
      </c>
      <c r="C16" s="69">
        <v>316452.5</v>
      </c>
      <c r="D16" s="69">
        <v>183830.11603800001</v>
      </c>
      <c r="E16" s="69">
        <v>151723.31400000001</v>
      </c>
      <c r="F16" s="69">
        <v>113893225</v>
      </c>
      <c r="G16" s="69">
        <v>34789</v>
      </c>
      <c r="H16" s="69">
        <v>559711</v>
      </c>
      <c r="I16" s="69">
        <v>703595</v>
      </c>
      <c r="J16" s="69">
        <v>117318.089935</v>
      </c>
      <c r="K16" s="69">
        <v>2903909</v>
      </c>
      <c r="L16">
        <f t="shared" si="0"/>
        <v>10</v>
      </c>
    </row>
    <row r="17" spans="1:12" x14ac:dyDescent="0.25">
      <c r="A17" s="68" t="s">
        <v>162</v>
      </c>
      <c r="B17" s="70">
        <v>238411</v>
      </c>
      <c r="C17" s="70">
        <v>319488.75</v>
      </c>
      <c r="D17" s="70">
        <v>187413.831607</v>
      </c>
      <c r="E17" s="70">
        <v>154380.519</v>
      </c>
      <c r="F17" s="70">
        <v>113955350</v>
      </c>
      <c r="G17" s="70">
        <v>34270</v>
      </c>
      <c r="H17" s="70">
        <v>567619</v>
      </c>
      <c r="I17" s="70">
        <v>715527</v>
      </c>
      <c r="J17" s="70">
        <v>118395.19476</v>
      </c>
      <c r="K17" s="70">
        <v>2928848.25</v>
      </c>
      <c r="L17">
        <f t="shared" si="0"/>
        <v>10</v>
      </c>
    </row>
    <row r="18" spans="1:12" x14ac:dyDescent="0.25">
      <c r="A18" s="68" t="s">
        <v>163</v>
      </c>
      <c r="B18" s="69">
        <v>240254</v>
      </c>
      <c r="C18" s="69">
        <v>323966.5</v>
      </c>
      <c r="D18" s="69">
        <v>183891.93241000001</v>
      </c>
      <c r="E18" s="69">
        <v>156748.09099999999</v>
      </c>
      <c r="F18" s="69">
        <v>112579675</v>
      </c>
      <c r="G18" s="69">
        <v>34243</v>
      </c>
      <c r="H18" s="69">
        <v>573095</v>
      </c>
      <c r="I18" s="69">
        <v>717310</v>
      </c>
      <c r="J18" s="69">
        <v>119223.289242</v>
      </c>
      <c r="K18" s="69">
        <v>2958121.5</v>
      </c>
      <c r="L18">
        <f t="shared" si="0"/>
        <v>10</v>
      </c>
    </row>
    <row r="19" spans="1:12" x14ac:dyDescent="0.25">
      <c r="A19" s="68" t="s">
        <v>164</v>
      </c>
      <c r="B19" s="70">
        <v>242513</v>
      </c>
      <c r="C19" s="70">
        <v>324107.25</v>
      </c>
      <c r="D19" s="70">
        <v>198059.31919899999</v>
      </c>
      <c r="E19" s="70">
        <v>156733.31099999999</v>
      </c>
      <c r="F19" s="70">
        <v>112158225</v>
      </c>
      <c r="G19" s="70">
        <v>34054</v>
      </c>
      <c r="H19" s="70">
        <v>579589</v>
      </c>
      <c r="I19" s="70">
        <v>728940</v>
      </c>
      <c r="J19" s="70">
        <v>120632.18121900001</v>
      </c>
      <c r="K19" s="70">
        <v>2985508</v>
      </c>
      <c r="L19">
        <f t="shared" si="0"/>
        <v>10</v>
      </c>
    </row>
    <row r="20" spans="1:12" x14ac:dyDescent="0.25">
      <c r="A20" s="68" t="s">
        <v>165</v>
      </c>
      <c r="B20" s="69">
        <v>247122</v>
      </c>
      <c r="C20" s="69">
        <v>327115</v>
      </c>
      <c r="D20" s="69">
        <v>201211.08734200001</v>
      </c>
      <c r="E20" s="69">
        <v>158043.283</v>
      </c>
      <c r="F20" s="69">
        <v>112333275</v>
      </c>
      <c r="G20" s="69">
        <v>34360</v>
      </c>
      <c r="H20" s="69">
        <v>569193</v>
      </c>
      <c r="I20" s="69">
        <v>732721</v>
      </c>
      <c r="J20" s="69">
        <v>120510.85196</v>
      </c>
      <c r="K20" s="69">
        <v>3022903.5</v>
      </c>
      <c r="L20">
        <f t="shared" si="0"/>
        <v>10</v>
      </c>
    </row>
    <row r="21" spans="1:12" x14ac:dyDescent="0.25">
      <c r="A21" s="68" t="s">
        <v>166</v>
      </c>
      <c r="B21" s="70">
        <v>250845</v>
      </c>
      <c r="C21" s="70">
        <v>331532</v>
      </c>
      <c r="D21" s="70">
        <v>206325.148827</v>
      </c>
      <c r="E21" s="70">
        <v>159366.785</v>
      </c>
      <c r="F21" s="70">
        <v>113303000</v>
      </c>
      <c r="G21" s="70">
        <v>35076</v>
      </c>
      <c r="H21" s="70">
        <v>572104</v>
      </c>
      <c r="I21" s="70">
        <v>740877</v>
      </c>
      <c r="J21" s="70">
        <v>120102.855597</v>
      </c>
      <c r="K21" s="70">
        <v>3071750</v>
      </c>
      <c r="L21">
        <f t="shared" si="0"/>
        <v>10</v>
      </c>
    </row>
    <row r="22" spans="1:12" x14ac:dyDescent="0.25">
      <c r="A22" s="68" t="s">
        <v>167</v>
      </c>
      <c r="B22" s="69">
        <v>252698</v>
      </c>
      <c r="C22" s="69">
        <v>337537.25</v>
      </c>
      <c r="D22" s="69">
        <v>207627.54667499999</v>
      </c>
      <c r="E22" s="69">
        <v>158013.23199999999</v>
      </c>
      <c r="F22" s="69">
        <v>111745250</v>
      </c>
      <c r="G22" s="69">
        <v>35403</v>
      </c>
      <c r="H22" s="69">
        <v>576242</v>
      </c>
      <c r="I22" s="69">
        <v>751836</v>
      </c>
      <c r="J22" s="69">
        <v>120178.636339</v>
      </c>
      <c r="K22" s="69">
        <v>3100823.25</v>
      </c>
      <c r="L22">
        <f t="shared" si="0"/>
        <v>10</v>
      </c>
    </row>
    <row r="23" spans="1:12" x14ac:dyDescent="0.25">
      <c r="A23" s="68" t="s">
        <v>168</v>
      </c>
      <c r="B23" s="70">
        <v>253650</v>
      </c>
      <c r="C23" s="70">
        <v>340374.75</v>
      </c>
      <c r="D23" s="70">
        <v>199095.85221499999</v>
      </c>
      <c r="E23" s="70">
        <v>164731.31899999999</v>
      </c>
      <c r="F23" s="70">
        <v>112288000</v>
      </c>
      <c r="G23" s="70">
        <v>35626</v>
      </c>
      <c r="H23" s="70">
        <v>576504</v>
      </c>
      <c r="I23" s="70">
        <v>754206</v>
      </c>
      <c r="J23" s="70">
        <v>121272.904171</v>
      </c>
      <c r="K23" s="70">
        <v>3124673.5</v>
      </c>
      <c r="L23">
        <f t="shared" si="0"/>
        <v>10</v>
      </c>
    </row>
    <row r="24" spans="1:12" x14ac:dyDescent="0.25">
      <c r="A24" s="68" t="s">
        <v>169</v>
      </c>
      <c r="B24" s="69">
        <v>256546</v>
      </c>
      <c r="C24" s="69">
        <v>345676</v>
      </c>
      <c r="D24" s="69">
        <v>203666.359597</v>
      </c>
      <c r="E24" s="69">
        <v>165398.87599999999</v>
      </c>
      <c r="F24" s="69">
        <v>112823350</v>
      </c>
      <c r="G24" s="69">
        <v>36165</v>
      </c>
      <c r="H24" s="69">
        <v>588350</v>
      </c>
      <c r="I24" s="69">
        <v>761708</v>
      </c>
      <c r="J24" s="69">
        <v>122028.029377</v>
      </c>
      <c r="K24" s="69">
        <v>3165596.25</v>
      </c>
      <c r="L24">
        <f t="shared" si="0"/>
        <v>10</v>
      </c>
    </row>
    <row r="25" spans="1:12" x14ac:dyDescent="0.25">
      <c r="A25" s="68" t="s">
        <v>170</v>
      </c>
      <c r="B25" s="70">
        <v>260915</v>
      </c>
      <c r="C25" s="70">
        <v>350591</v>
      </c>
      <c r="D25" s="70">
        <v>211017.10378599999</v>
      </c>
      <c r="E25" s="70">
        <v>168683.03599999999</v>
      </c>
      <c r="F25" s="70">
        <v>112814275</v>
      </c>
      <c r="G25" s="70">
        <v>36669</v>
      </c>
      <c r="H25" s="70">
        <v>598471</v>
      </c>
      <c r="I25" s="70">
        <v>775650</v>
      </c>
      <c r="J25" s="70">
        <v>124912.128155</v>
      </c>
      <c r="K25" s="70">
        <v>3219398.25</v>
      </c>
      <c r="L25">
        <f t="shared" si="0"/>
        <v>10</v>
      </c>
    </row>
    <row r="26" spans="1:12" x14ac:dyDescent="0.25">
      <c r="A26" s="68" t="s">
        <v>171</v>
      </c>
      <c r="B26" s="69">
        <v>261982</v>
      </c>
      <c r="C26" s="69">
        <v>356187.75</v>
      </c>
      <c r="D26" s="69">
        <v>212760.48331400001</v>
      </c>
      <c r="E26" s="69">
        <v>172360.70699999999</v>
      </c>
      <c r="F26" s="69">
        <v>115013500</v>
      </c>
      <c r="G26" s="69">
        <v>37633</v>
      </c>
      <c r="H26" s="69">
        <v>607318</v>
      </c>
      <c r="I26" s="69">
        <v>781231</v>
      </c>
      <c r="J26" s="69">
        <v>125880.991192</v>
      </c>
      <c r="K26" s="69">
        <v>3231044.75</v>
      </c>
      <c r="L26">
        <f t="shared" si="0"/>
        <v>10</v>
      </c>
    </row>
    <row r="27" spans="1:12" x14ac:dyDescent="0.25">
      <c r="A27" s="68" t="s">
        <v>172</v>
      </c>
      <c r="B27" s="70">
        <v>264472</v>
      </c>
      <c r="C27" s="70">
        <v>360425.5</v>
      </c>
      <c r="D27" s="70">
        <v>210401.73271899999</v>
      </c>
      <c r="E27" s="70">
        <v>177720.88</v>
      </c>
      <c r="F27" s="70">
        <v>115253075</v>
      </c>
      <c r="G27" s="70">
        <v>37221</v>
      </c>
      <c r="H27" s="70">
        <v>598547</v>
      </c>
      <c r="I27" s="70">
        <v>798326</v>
      </c>
      <c r="J27" s="70">
        <v>126406.03700900001</v>
      </c>
      <c r="K27" s="70">
        <v>3290210.5</v>
      </c>
      <c r="L27">
        <f t="shared" si="0"/>
        <v>10</v>
      </c>
    </row>
    <row r="28" spans="1:12" x14ac:dyDescent="0.25">
      <c r="A28" s="68" t="s">
        <v>173</v>
      </c>
      <c r="B28" s="69">
        <v>264906</v>
      </c>
      <c r="C28" s="69">
        <v>364068.5</v>
      </c>
      <c r="D28" s="69">
        <v>219407.332945</v>
      </c>
      <c r="E28" s="69">
        <v>183043.848</v>
      </c>
      <c r="F28" s="69">
        <v>115347125</v>
      </c>
      <c r="G28" s="69">
        <v>37343</v>
      </c>
      <c r="H28" s="69">
        <v>604356</v>
      </c>
      <c r="I28" s="69">
        <v>805262</v>
      </c>
      <c r="J28" s="69">
        <v>127387.907137</v>
      </c>
      <c r="K28" s="69">
        <v>3294604.75</v>
      </c>
      <c r="L28">
        <f t="shared" si="0"/>
        <v>10</v>
      </c>
    </row>
    <row r="29" spans="1:12" x14ac:dyDescent="0.25">
      <c r="A29" s="68" t="s">
        <v>174</v>
      </c>
      <c r="B29" s="70">
        <v>263867</v>
      </c>
      <c r="C29" s="70">
        <v>364715.75</v>
      </c>
      <c r="D29" s="70">
        <v>219017.19935499999</v>
      </c>
      <c r="E29" s="70">
        <v>182564.48199999999</v>
      </c>
      <c r="F29" s="70">
        <v>116426675</v>
      </c>
      <c r="G29" s="70">
        <v>37620</v>
      </c>
      <c r="H29" s="70">
        <v>604594</v>
      </c>
      <c r="I29" s="70">
        <v>807510</v>
      </c>
      <c r="J29" s="70">
        <v>128639.030277</v>
      </c>
      <c r="K29" s="70">
        <v>3315126.5</v>
      </c>
      <c r="L29">
        <f t="shared" si="0"/>
        <v>10</v>
      </c>
    </row>
    <row r="30" spans="1:12" x14ac:dyDescent="0.25">
      <c r="A30" s="68" t="s">
        <v>175</v>
      </c>
      <c r="B30" s="69">
        <v>266545</v>
      </c>
      <c r="C30" s="69">
        <v>366616.5</v>
      </c>
      <c r="D30" s="69">
        <v>219058.14418599999</v>
      </c>
      <c r="E30" s="69">
        <v>180681.391</v>
      </c>
      <c r="F30" s="69">
        <v>117115875</v>
      </c>
      <c r="G30" s="69">
        <v>37297</v>
      </c>
      <c r="H30" s="69">
        <v>611667</v>
      </c>
      <c r="I30" s="69">
        <v>805435</v>
      </c>
      <c r="J30" s="69">
        <v>128688.02134799999</v>
      </c>
      <c r="K30" s="69">
        <v>3305672.5</v>
      </c>
      <c r="L30">
        <f t="shared" si="0"/>
        <v>10</v>
      </c>
    </row>
    <row r="31" spans="1:12" x14ac:dyDescent="0.25">
      <c r="A31" s="68" t="s">
        <v>176</v>
      </c>
      <c r="B31" s="70">
        <v>268777</v>
      </c>
      <c r="C31" s="70">
        <v>367565</v>
      </c>
      <c r="D31" s="70">
        <v>222844.96068300001</v>
      </c>
      <c r="E31" s="70">
        <v>179683.554</v>
      </c>
      <c r="F31" s="70">
        <v>116553000</v>
      </c>
      <c r="G31" s="70">
        <v>38474</v>
      </c>
      <c r="H31" s="70">
        <v>610581</v>
      </c>
      <c r="I31" s="70">
        <v>809040</v>
      </c>
      <c r="J31" s="70">
        <v>129001.68725</v>
      </c>
      <c r="K31" s="70">
        <v>3324996</v>
      </c>
      <c r="L31">
        <f t="shared" si="0"/>
        <v>10</v>
      </c>
    </row>
    <row r="32" spans="1:12" x14ac:dyDescent="0.25">
      <c r="A32" s="68" t="s">
        <v>177</v>
      </c>
      <c r="B32" s="69">
        <v>271995</v>
      </c>
      <c r="C32" s="69">
        <v>367281.25</v>
      </c>
      <c r="D32" s="69">
        <v>220521.61348</v>
      </c>
      <c r="E32" s="69">
        <v>177838.73499999999</v>
      </c>
      <c r="F32" s="69">
        <v>115260775</v>
      </c>
      <c r="G32" s="69">
        <v>38381</v>
      </c>
      <c r="H32" s="69">
        <v>618097</v>
      </c>
      <c r="I32" s="69">
        <v>813996</v>
      </c>
      <c r="J32" s="69">
        <v>128605.23717199999</v>
      </c>
      <c r="K32" s="69">
        <v>3311196</v>
      </c>
      <c r="L32">
        <f t="shared" si="0"/>
        <v>10</v>
      </c>
    </row>
    <row r="33" spans="1:12" x14ac:dyDescent="0.25">
      <c r="A33" s="68" t="s">
        <v>178</v>
      </c>
      <c r="B33" s="70">
        <v>275266</v>
      </c>
      <c r="C33" s="70">
        <v>369536.5</v>
      </c>
      <c r="D33" s="70">
        <v>232753.66627300001</v>
      </c>
      <c r="E33" s="70">
        <v>176797.53099999999</v>
      </c>
      <c r="F33" s="70">
        <v>114953550</v>
      </c>
      <c r="G33" s="70">
        <v>38936</v>
      </c>
      <c r="H33" s="70">
        <v>623469</v>
      </c>
      <c r="I33" s="70">
        <v>818907</v>
      </c>
      <c r="J33" s="70">
        <v>128544.428035</v>
      </c>
      <c r="K33" s="70">
        <v>3320214.75</v>
      </c>
      <c r="L33">
        <f t="shared" si="0"/>
        <v>10</v>
      </c>
    </row>
    <row r="34" spans="1:12" x14ac:dyDescent="0.25">
      <c r="A34" s="68" t="s">
        <v>179</v>
      </c>
      <c r="B34" s="69">
        <v>277282</v>
      </c>
      <c r="C34" s="69">
        <v>375041.25</v>
      </c>
      <c r="D34" s="69">
        <v>219589.999519</v>
      </c>
      <c r="E34" s="69">
        <v>177573.41699999999</v>
      </c>
      <c r="F34" s="69">
        <v>115089900</v>
      </c>
      <c r="G34" s="69">
        <v>39406</v>
      </c>
      <c r="H34" s="69">
        <v>618016</v>
      </c>
      <c r="I34" s="69">
        <v>818586</v>
      </c>
      <c r="J34" s="69">
        <v>128890.294263</v>
      </c>
      <c r="K34" s="69">
        <v>3349250.5</v>
      </c>
      <c r="L34">
        <f t="shared" si="0"/>
        <v>10</v>
      </c>
    </row>
    <row r="35" spans="1:12" x14ac:dyDescent="0.25">
      <c r="A35" s="68" t="s">
        <v>180</v>
      </c>
      <c r="B35" s="70">
        <v>282149</v>
      </c>
      <c r="C35" s="70">
        <v>377178</v>
      </c>
      <c r="D35" s="70">
        <v>224893.52863799999</v>
      </c>
      <c r="E35" s="70">
        <v>178465.63699999999</v>
      </c>
      <c r="F35" s="70">
        <v>115984350</v>
      </c>
      <c r="G35" s="70">
        <v>39749</v>
      </c>
      <c r="H35" s="70">
        <v>630856</v>
      </c>
      <c r="I35" s="70">
        <v>829891</v>
      </c>
      <c r="J35" s="70">
        <v>129000.86255999999</v>
      </c>
      <c r="K35" s="70">
        <v>3369538</v>
      </c>
      <c r="L35">
        <f t="shared" si="0"/>
        <v>10</v>
      </c>
    </row>
    <row r="36" spans="1:12" x14ac:dyDescent="0.25">
      <c r="A36" s="68" t="s">
        <v>181</v>
      </c>
      <c r="B36" s="69">
        <v>283199</v>
      </c>
      <c r="C36" s="69">
        <v>380474.25</v>
      </c>
      <c r="D36" s="69">
        <v>225977.47499799999</v>
      </c>
      <c r="E36" s="69">
        <v>178620.67300000001</v>
      </c>
      <c r="F36" s="69">
        <v>116445000</v>
      </c>
      <c r="G36" s="69">
        <v>40398</v>
      </c>
      <c r="H36" s="69">
        <v>621494</v>
      </c>
      <c r="I36" s="69">
        <v>831456</v>
      </c>
      <c r="J36" s="69">
        <v>129205.608333</v>
      </c>
      <c r="K36" s="69">
        <v>3384518</v>
      </c>
      <c r="L36">
        <f t="shared" si="0"/>
        <v>10</v>
      </c>
    </row>
    <row r="37" spans="1:12" x14ac:dyDescent="0.25">
      <c r="A37" s="68" t="s">
        <v>182</v>
      </c>
      <c r="B37" s="70">
        <v>285152</v>
      </c>
      <c r="C37" s="70">
        <v>382583</v>
      </c>
      <c r="D37" s="70">
        <v>230815.07696400001</v>
      </c>
      <c r="E37" s="70">
        <v>178149.25399999999</v>
      </c>
      <c r="F37" s="70">
        <v>116752125</v>
      </c>
      <c r="G37" s="70">
        <v>41316</v>
      </c>
      <c r="H37" s="70">
        <v>628512</v>
      </c>
      <c r="I37" s="70">
        <v>835160</v>
      </c>
      <c r="J37" s="70">
        <v>128708.32518699999</v>
      </c>
      <c r="K37" s="70">
        <v>3389758</v>
      </c>
      <c r="L37">
        <f t="shared" si="0"/>
        <v>10</v>
      </c>
    </row>
    <row r="38" spans="1:12" x14ac:dyDescent="0.25">
      <c r="A38" s="68" t="s">
        <v>183</v>
      </c>
      <c r="B38" s="69">
        <v>285241</v>
      </c>
      <c r="C38" s="69">
        <v>384688</v>
      </c>
      <c r="D38" s="69">
        <v>234676.801087</v>
      </c>
      <c r="E38" s="69">
        <v>180120.21799999999</v>
      </c>
      <c r="F38" s="69">
        <v>116624100</v>
      </c>
      <c r="G38" s="69">
        <v>41570</v>
      </c>
      <c r="H38" s="69">
        <v>628727</v>
      </c>
      <c r="I38" s="69">
        <v>845123</v>
      </c>
      <c r="J38" s="69">
        <v>127818.29042400001</v>
      </c>
      <c r="K38" s="69">
        <v>3408563.25</v>
      </c>
      <c r="L38">
        <f t="shared" si="0"/>
        <v>10</v>
      </c>
    </row>
    <row r="39" spans="1:12" x14ac:dyDescent="0.25">
      <c r="A39" s="68" t="s">
        <v>184</v>
      </c>
      <c r="B39" s="70">
        <v>286144</v>
      </c>
      <c r="C39" s="70">
        <v>384116.25</v>
      </c>
      <c r="D39" s="70">
        <v>224971.09022400001</v>
      </c>
      <c r="E39" s="70">
        <v>179606.43299999999</v>
      </c>
      <c r="F39" s="70">
        <v>117556700</v>
      </c>
      <c r="G39" s="70">
        <v>41616</v>
      </c>
      <c r="H39" s="70">
        <v>625733</v>
      </c>
      <c r="I39" s="70">
        <v>841551</v>
      </c>
      <c r="J39" s="70">
        <v>128088.55730499999</v>
      </c>
      <c r="K39" s="70">
        <v>3437885.75</v>
      </c>
      <c r="L39">
        <f t="shared" si="0"/>
        <v>10</v>
      </c>
    </row>
    <row r="40" spans="1:12" x14ac:dyDescent="0.25">
      <c r="A40" s="68" t="s">
        <v>185</v>
      </c>
      <c r="B40" s="69">
        <v>290607</v>
      </c>
      <c r="C40" s="69">
        <v>385565.75</v>
      </c>
      <c r="D40" s="69">
        <v>229273.12474200001</v>
      </c>
      <c r="E40" s="69">
        <v>181070.54300000001</v>
      </c>
      <c r="F40" s="69">
        <v>118032100</v>
      </c>
      <c r="G40" s="69">
        <v>42220</v>
      </c>
      <c r="H40" s="69">
        <v>634524</v>
      </c>
      <c r="I40" s="69">
        <v>852954</v>
      </c>
      <c r="J40" s="69">
        <v>129339.676884</v>
      </c>
      <c r="K40" s="69">
        <v>3496268.25</v>
      </c>
      <c r="L40">
        <f t="shared" si="0"/>
        <v>10</v>
      </c>
    </row>
    <row r="41" spans="1:12" x14ac:dyDescent="0.25">
      <c r="A41" s="68" t="s">
        <v>186</v>
      </c>
      <c r="B41" s="70">
        <v>295761</v>
      </c>
      <c r="C41" s="70">
        <v>388208</v>
      </c>
      <c r="D41" s="70">
        <v>232797.24005600001</v>
      </c>
      <c r="E41" s="70">
        <v>181609.05799999999</v>
      </c>
      <c r="F41" s="70">
        <v>119342250</v>
      </c>
      <c r="G41" s="70">
        <v>42854</v>
      </c>
      <c r="H41" s="70">
        <v>634728</v>
      </c>
      <c r="I41" s="70">
        <v>858143</v>
      </c>
      <c r="J41" s="70">
        <v>130921.026078</v>
      </c>
      <c r="K41" s="70">
        <v>3536411.25</v>
      </c>
      <c r="L41">
        <f t="shared" si="0"/>
        <v>10</v>
      </c>
    </row>
    <row r="42" spans="1:12" x14ac:dyDescent="0.25">
      <c r="A42" s="68" t="s">
        <v>187</v>
      </c>
      <c r="B42" s="69">
        <v>298349</v>
      </c>
      <c r="C42" s="69">
        <v>391010.5</v>
      </c>
      <c r="D42" s="69">
        <v>247714.91367099999</v>
      </c>
      <c r="E42" s="69">
        <v>185977.32699999999</v>
      </c>
      <c r="F42" s="69">
        <v>120270925</v>
      </c>
      <c r="G42" s="69">
        <v>43773</v>
      </c>
      <c r="H42" s="69">
        <v>657036</v>
      </c>
      <c r="I42" s="69">
        <v>871423</v>
      </c>
      <c r="J42" s="69">
        <v>131800.35028099999</v>
      </c>
      <c r="K42" s="69">
        <v>3555286.75</v>
      </c>
      <c r="L42">
        <f t="shared" si="0"/>
        <v>10</v>
      </c>
    </row>
    <row r="43" spans="1:12" x14ac:dyDescent="0.25">
      <c r="A43" s="68" t="s">
        <v>188</v>
      </c>
      <c r="B43" s="70">
        <v>300620</v>
      </c>
      <c r="C43" s="70">
        <v>395631.75</v>
      </c>
      <c r="D43" s="70">
        <v>241490.148521</v>
      </c>
      <c r="E43" s="70">
        <v>187840.158</v>
      </c>
      <c r="F43" s="70">
        <v>120229525</v>
      </c>
      <c r="G43" s="70">
        <v>43876</v>
      </c>
      <c r="H43" s="70">
        <v>658388</v>
      </c>
      <c r="I43" s="70">
        <v>877659</v>
      </c>
      <c r="J43" s="70">
        <v>132335.608412</v>
      </c>
      <c r="K43" s="70">
        <v>3582380.75</v>
      </c>
      <c r="L43">
        <f t="shared" si="0"/>
        <v>10</v>
      </c>
    </row>
    <row r="44" spans="1:12" x14ac:dyDescent="0.25">
      <c r="A44" s="68" t="s">
        <v>189</v>
      </c>
      <c r="B44" s="69">
        <v>302715</v>
      </c>
      <c r="C44" s="69">
        <v>400333.25</v>
      </c>
      <c r="D44" s="69">
        <v>248016.600622</v>
      </c>
      <c r="E44" s="69">
        <v>190258.66699999999</v>
      </c>
      <c r="F44" s="69">
        <v>120857900</v>
      </c>
      <c r="G44" s="69">
        <v>43977</v>
      </c>
      <c r="H44" s="69">
        <v>650786</v>
      </c>
      <c r="I44" s="69">
        <v>885257</v>
      </c>
      <c r="J44" s="69">
        <v>132680.31264600001</v>
      </c>
      <c r="K44" s="69">
        <v>3616246</v>
      </c>
      <c r="L44">
        <f t="shared" si="0"/>
        <v>10</v>
      </c>
    </row>
    <row r="45" spans="1:12" x14ac:dyDescent="0.25">
      <c r="A45" s="68" t="s">
        <v>190</v>
      </c>
      <c r="B45" s="70">
        <v>304874</v>
      </c>
      <c r="C45" s="70">
        <v>403210</v>
      </c>
      <c r="D45" s="70">
        <v>258623.06320100001</v>
      </c>
      <c r="E45" s="70">
        <v>192620.315</v>
      </c>
      <c r="F45" s="70">
        <v>120535550</v>
      </c>
      <c r="G45" s="70">
        <v>44059</v>
      </c>
      <c r="H45" s="70">
        <v>657180</v>
      </c>
      <c r="I45" s="70">
        <v>892516</v>
      </c>
      <c r="J45" s="70">
        <v>132875.960345</v>
      </c>
      <c r="K45" s="70">
        <v>3652469</v>
      </c>
      <c r="L45">
        <f t="shared" si="0"/>
        <v>10</v>
      </c>
    </row>
    <row r="46" spans="1:12" x14ac:dyDescent="0.25">
      <c r="A46" s="68" t="s">
        <v>191</v>
      </c>
      <c r="B46" s="69">
        <v>307068</v>
      </c>
      <c r="C46" s="69">
        <v>404585</v>
      </c>
      <c r="D46" s="69">
        <v>251911.63132399999</v>
      </c>
      <c r="E46" s="69">
        <v>193768.22200000001</v>
      </c>
      <c r="F46" s="69">
        <v>121116400</v>
      </c>
      <c r="G46" s="69">
        <v>44136</v>
      </c>
      <c r="H46" s="69">
        <v>668071</v>
      </c>
      <c r="I46" s="69">
        <v>893567</v>
      </c>
      <c r="J46" s="69">
        <v>134482.40882899999</v>
      </c>
      <c r="K46" s="69">
        <v>3692900.5</v>
      </c>
      <c r="L46">
        <f t="shared" si="0"/>
        <v>10</v>
      </c>
    </row>
    <row r="47" spans="1:12" x14ac:dyDescent="0.25">
      <c r="A47" s="68" t="s">
        <v>192</v>
      </c>
      <c r="B47" s="70">
        <v>308496</v>
      </c>
      <c r="C47" s="70">
        <v>407464.75</v>
      </c>
      <c r="D47" s="70">
        <v>265327.28837299999</v>
      </c>
      <c r="E47" s="70">
        <v>195786.90299999999</v>
      </c>
      <c r="F47" s="70">
        <v>122065975</v>
      </c>
      <c r="G47" s="70">
        <v>45233</v>
      </c>
      <c r="H47" s="70">
        <v>671574</v>
      </c>
      <c r="I47" s="70">
        <v>903057</v>
      </c>
      <c r="J47" s="70">
        <v>136010.98235499999</v>
      </c>
      <c r="K47" s="70">
        <v>3709945.5</v>
      </c>
      <c r="L47">
        <f t="shared" si="0"/>
        <v>10</v>
      </c>
    </row>
    <row r="48" spans="1:12" x14ac:dyDescent="0.25">
      <c r="A48" s="68" t="s">
        <v>193</v>
      </c>
      <c r="B48" s="69">
        <v>311690</v>
      </c>
      <c r="C48" s="69">
        <v>412474</v>
      </c>
      <c r="D48" s="69">
        <v>269858.83398499998</v>
      </c>
      <c r="E48" s="69">
        <v>198085.054</v>
      </c>
      <c r="F48" s="69">
        <v>123228925</v>
      </c>
      <c r="G48" s="69">
        <v>45360</v>
      </c>
      <c r="H48" s="69">
        <v>677146</v>
      </c>
      <c r="I48" s="69">
        <v>911654</v>
      </c>
      <c r="J48" s="69">
        <v>137362.53768000001</v>
      </c>
      <c r="K48" s="69">
        <v>3743013.5</v>
      </c>
      <c r="L48">
        <f t="shared" si="0"/>
        <v>10</v>
      </c>
    </row>
    <row r="49" spans="1:12" x14ac:dyDescent="0.25">
      <c r="A49" s="68" t="s">
        <v>194</v>
      </c>
      <c r="B49" s="70">
        <v>314558</v>
      </c>
      <c r="C49" s="70">
        <v>416566.5</v>
      </c>
      <c r="D49" s="70">
        <v>271783.9607</v>
      </c>
      <c r="E49" s="70">
        <v>201474.17300000001</v>
      </c>
      <c r="F49" s="70">
        <v>123485900</v>
      </c>
      <c r="G49" s="70">
        <v>45445</v>
      </c>
      <c r="H49" s="70">
        <v>678669</v>
      </c>
      <c r="I49" s="70">
        <v>917712</v>
      </c>
      <c r="J49" s="70">
        <v>138594.187405</v>
      </c>
      <c r="K49" s="70">
        <v>3766649.25</v>
      </c>
      <c r="L49">
        <f t="shared" si="0"/>
        <v>10</v>
      </c>
    </row>
    <row r="50" spans="1:12" x14ac:dyDescent="0.25">
      <c r="A50" s="68" t="s">
        <v>195</v>
      </c>
      <c r="B50" s="69">
        <v>315459</v>
      </c>
      <c r="C50" s="69">
        <v>419904.25</v>
      </c>
      <c r="D50" s="69">
        <v>273646.27669299999</v>
      </c>
      <c r="E50" s="69">
        <v>205226.087</v>
      </c>
      <c r="F50" s="69">
        <v>123579275</v>
      </c>
      <c r="G50" s="69">
        <v>45876</v>
      </c>
      <c r="H50" s="69">
        <v>683039</v>
      </c>
      <c r="I50" s="69">
        <v>935639</v>
      </c>
      <c r="J50" s="69">
        <v>140139.16472599999</v>
      </c>
      <c r="K50" s="69">
        <v>3816756.5</v>
      </c>
      <c r="L50">
        <f t="shared" si="0"/>
        <v>10</v>
      </c>
    </row>
    <row r="51" spans="1:12" x14ac:dyDescent="0.25">
      <c r="A51" s="68" t="s">
        <v>196</v>
      </c>
      <c r="B51" s="70">
        <v>316113</v>
      </c>
      <c r="C51" s="70">
        <v>420102.25</v>
      </c>
      <c r="D51" s="70">
        <v>279222.40701000002</v>
      </c>
      <c r="E51" s="70">
        <v>208827.62299999999</v>
      </c>
      <c r="F51" s="70">
        <v>124013825</v>
      </c>
      <c r="G51" s="70">
        <v>45767</v>
      </c>
      <c r="H51" s="70">
        <v>683892</v>
      </c>
      <c r="I51" s="70">
        <v>946454</v>
      </c>
      <c r="J51" s="70">
        <v>141337.57410100001</v>
      </c>
      <c r="K51" s="70">
        <v>3825676.25</v>
      </c>
      <c r="L51">
        <f t="shared" si="0"/>
        <v>10</v>
      </c>
    </row>
    <row r="52" spans="1:12" x14ac:dyDescent="0.25">
      <c r="A52" s="68" t="s">
        <v>197</v>
      </c>
      <c r="B52" s="69">
        <v>320580</v>
      </c>
      <c r="C52" s="69">
        <v>421273.75</v>
      </c>
      <c r="D52" s="69">
        <v>278663.78409799997</v>
      </c>
      <c r="E52" s="69">
        <v>207394.18799999999</v>
      </c>
      <c r="F52" s="69">
        <v>123806000</v>
      </c>
      <c r="G52" s="69">
        <v>46548</v>
      </c>
      <c r="H52" s="69">
        <v>690911</v>
      </c>
      <c r="I52" s="69">
        <v>958918</v>
      </c>
      <c r="J52" s="69">
        <v>142504.26550899999</v>
      </c>
      <c r="K52" s="69">
        <v>3831592</v>
      </c>
      <c r="L52">
        <f t="shared" si="0"/>
        <v>10</v>
      </c>
    </row>
    <row r="53" spans="1:12" x14ac:dyDescent="0.25">
      <c r="A53" s="68" t="s">
        <v>198</v>
      </c>
      <c r="B53" s="70">
        <v>324398</v>
      </c>
      <c r="C53" s="70">
        <v>422865</v>
      </c>
      <c r="D53" s="70">
        <v>282928.04535299999</v>
      </c>
      <c r="E53" s="70">
        <v>211051.81299999999</v>
      </c>
      <c r="F53" s="70">
        <v>125303425</v>
      </c>
      <c r="G53" s="70">
        <v>46928</v>
      </c>
      <c r="H53" s="70">
        <v>703556</v>
      </c>
      <c r="I53" s="70">
        <v>964445</v>
      </c>
      <c r="J53" s="70">
        <v>144745.40554199999</v>
      </c>
      <c r="K53" s="70">
        <v>3864232</v>
      </c>
      <c r="L53">
        <f t="shared" si="0"/>
        <v>10</v>
      </c>
    </row>
    <row r="54" spans="1:12" x14ac:dyDescent="0.25">
      <c r="A54" s="68" t="s">
        <v>199</v>
      </c>
      <c r="B54" s="69">
        <v>329167</v>
      </c>
      <c r="C54" s="69">
        <v>425597</v>
      </c>
      <c r="D54" s="69">
        <v>295929.51588600001</v>
      </c>
      <c r="E54" s="69">
        <v>214988.777</v>
      </c>
      <c r="F54" s="69">
        <v>126227775</v>
      </c>
      <c r="G54" s="69">
        <v>47337</v>
      </c>
      <c r="H54" s="69">
        <v>704076</v>
      </c>
      <c r="I54" s="69">
        <v>972691</v>
      </c>
      <c r="J54" s="69">
        <v>145989.88295599999</v>
      </c>
      <c r="K54" s="69">
        <v>3873332</v>
      </c>
      <c r="L54">
        <f t="shared" si="0"/>
        <v>10</v>
      </c>
    </row>
    <row r="55" spans="1:12" x14ac:dyDescent="0.25">
      <c r="A55" s="68" t="s">
        <v>200</v>
      </c>
      <c r="B55" s="70">
        <v>331187</v>
      </c>
      <c r="C55" s="70">
        <v>429701</v>
      </c>
      <c r="D55" s="70">
        <v>302069.95614999998</v>
      </c>
      <c r="E55" s="70">
        <v>218811.717</v>
      </c>
      <c r="F55" s="70">
        <v>126384850</v>
      </c>
      <c r="G55" s="70">
        <v>47977</v>
      </c>
      <c r="H55" s="70">
        <v>704065</v>
      </c>
      <c r="I55" s="70">
        <v>979797</v>
      </c>
      <c r="J55" s="70">
        <v>147589.40709299999</v>
      </c>
      <c r="K55" s="70">
        <v>3895521.25</v>
      </c>
      <c r="L55">
        <f t="shared" si="0"/>
        <v>10</v>
      </c>
    </row>
    <row r="56" spans="1:12" x14ac:dyDescent="0.25">
      <c r="A56" s="68" t="s">
        <v>201</v>
      </c>
      <c r="B56" s="69">
        <v>334855</v>
      </c>
      <c r="C56" s="69">
        <v>431483.5</v>
      </c>
      <c r="D56" s="69">
        <v>302440.702537</v>
      </c>
      <c r="E56" s="69">
        <v>222901.74</v>
      </c>
      <c r="F56" s="69">
        <v>125827125</v>
      </c>
      <c r="G56" s="69">
        <v>48478</v>
      </c>
      <c r="H56" s="69">
        <v>713099</v>
      </c>
      <c r="I56" s="69">
        <v>987330</v>
      </c>
      <c r="J56" s="69">
        <v>148785.44497300001</v>
      </c>
      <c r="K56" s="69">
        <v>3916684.5</v>
      </c>
      <c r="L56">
        <f t="shared" si="0"/>
        <v>10</v>
      </c>
    </row>
    <row r="57" spans="1:12" x14ac:dyDescent="0.25">
      <c r="A57" s="68" t="s">
        <v>202</v>
      </c>
      <c r="B57" s="70">
        <v>336583</v>
      </c>
      <c r="C57" s="70">
        <v>432098.25</v>
      </c>
      <c r="D57" s="70">
        <v>318393.15816200001</v>
      </c>
      <c r="E57" s="70">
        <v>225626.89199999999</v>
      </c>
      <c r="F57" s="70">
        <v>126432175</v>
      </c>
      <c r="G57" s="70">
        <v>48664</v>
      </c>
      <c r="H57" s="70">
        <v>720859</v>
      </c>
      <c r="I57" s="70">
        <v>1000119</v>
      </c>
      <c r="J57" s="70">
        <v>149723.87409900001</v>
      </c>
      <c r="K57" s="70">
        <v>3940491.75</v>
      </c>
      <c r="L57">
        <f t="shared" si="0"/>
        <v>10</v>
      </c>
    </row>
    <row r="58" spans="1:12" x14ac:dyDescent="0.25">
      <c r="A58" s="68" t="s">
        <v>203</v>
      </c>
      <c r="B58" s="69">
        <v>340508</v>
      </c>
      <c r="C58" s="69">
        <v>432354.25</v>
      </c>
      <c r="D58" s="69">
        <v>316132.21690699999</v>
      </c>
      <c r="E58" s="69">
        <v>227681.726</v>
      </c>
      <c r="F58" s="69">
        <v>126821875</v>
      </c>
      <c r="G58" s="69">
        <v>48473</v>
      </c>
      <c r="H58" s="69">
        <v>712091</v>
      </c>
      <c r="I58" s="69">
        <v>986711</v>
      </c>
      <c r="J58" s="69">
        <v>151059.50139200001</v>
      </c>
      <c r="K58" s="69">
        <v>3917845.75</v>
      </c>
      <c r="L58">
        <f t="shared" si="0"/>
        <v>10</v>
      </c>
    </row>
    <row r="59" spans="1:12" x14ac:dyDescent="0.25">
      <c r="A59" s="68" t="s">
        <v>204</v>
      </c>
      <c r="B59" s="70">
        <v>341131</v>
      </c>
      <c r="C59" s="70">
        <v>433850</v>
      </c>
      <c r="D59" s="70">
        <v>312046.21231899998</v>
      </c>
      <c r="E59" s="70">
        <v>228152.18599999999</v>
      </c>
      <c r="F59" s="70">
        <v>126193350</v>
      </c>
      <c r="G59" s="70">
        <v>47756</v>
      </c>
      <c r="H59" s="70">
        <v>712446</v>
      </c>
      <c r="I59" s="70">
        <v>988675</v>
      </c>
      <c r="J59" s="70">
        <v>152029.469343</v>
      </c>
      <c r="K59" s="70">
        <v>3938077</v>
      </c>
      <c r="L59">
        <f t="shared" si="0"/>
        <v>10</v>
      </c>
    </row>
    <row r="60" spans="1:12" x14ac:dyDescent="0.25">
      <c r="A60" s="68" t="s">
        <v>205</v>
      </c>
      <c r="B60" s="69">
        <v>343740</v>
      </c>
      <c r="C60" s="69">
        <v>437472</v>
      </c>
      <c r="D60" s="69">
        <v>304010.32298599998</v>
      </c>
      <c r="E60" s="69">
        <v>228510.141</v>
      </c>
      <c r="F60" s="69">
        <v>124599625</v>
      </c>
      <c r="G60" s="69">
        <v>47744</v>
      </c>
      <c r="H60" s="69">
        <v>711144</v>
      </c>
      <c r="I60" s="69">
        <v>986524</v>
      </c>
      <c r="J60" s="69">
        <v>152204.594086</v>
      </c>
      <c r="K60" s="69">
        <v>3916758</v>
      </c>
      <c r="L60">
        <f t="shared" si="0"/>
        <v>10</v>
      </c>
    </row>
    <row r="61" spans="1:12" x14ac:dyDescent="0.25">
      <c r="A61" s="68" t="s">
        <v>206</v>
      </c>
      <c r="B61" s="70">
        <v>341935</v>
      </c>
      <c r="C61" s="70">
        <v>432410</v>
      </c>
      <c r="D61" s="70">
        <v>310923.50676199998</v>
      </c>
      <c r="E61" s="70">
        <v>227038.15700000001</v>
      </c>
      <c r="F61" s="70">
        <v>121726600</v>
      </c>
      <c r="G61" s="70">
        <v>47703</v>
      </c>
      <c r="H61" s="70">
        <v>713372</v>
      </c>
      <c r="I61" s="70">
        <v>949709</v>
      </c>
      <c r="J61" s="70">
        <v>149291.39979299999</v>
      </c>
      <c r="K61" s="70">
        <v>3832006.75</v>
      </c>
      <c r="L61">
        <f t="shared" si="0"/>
        <v>10</v>
      </c>
    </row>
    <row r="62" spans="1:12" x14ac:dyDescent="0.25">
      <c r="A62" s="68" t="s">
        <v>207</v>
      </c>
      <c r="B62" s="69">
        <v>345678</v>
      </c>
      <c r="C62" s="69">
        <v>422533</v>
      </c>
      <c r="D62" s="69">
        <v>287367.48785500001</v>
      </c>
      <c r="E62" s="69">
        <v>227209.31299999999</v>
      </c>
      <c r="F62" s="69">
        <v>115787050</v>
      </c>
      <c r="G62" s="69">
        <v>47378</v>
      </c>
      <c r="H62" s="69">
        <v>707593</v>
      </c>
      <c r="I62" s="69">
        <v>925777</v>
      </c>
      <c r="J62" s="69">
        <v>146967.63975</v>
      </c>
      <c r="K62" s="69">
        <v>3788985</v>
      </c>
      <c r="L62">
        <f t="shared" si="0"/>
        <v>10</v>
      </c>
    </row>
    <row r="63" spans="1:12" x14ac:dyDescent="0.25">
      <c r="A63" s="68" t="s">
        <v>208</v>
      </c>
      <c r="B63" s="70">
        <v>347741</v>
      </c>
      <c r="C63" s="70">
        <v>417871.75</v>
      </c>
      <c r="D63" s="70">
        <v>293110.32085299998</v>
      </c>
      <c r="E63" s="70">
        <v>229143.258</v>
      </c>
      <c r="F63" s="70">
        <v>118243850</v>
      </c>
      <c r="G63" s="70">
        <v>47948</v>
      </c>
      <c r="H63" s="70">
        <v>701369</v>
      </c>
      <c r="I63" s="70">
        <v>926216</v>
      </c>
      <c r="J63" s="70">
        <v>146951.62762000001</v>
      </c>
      <c r="K63" s="70">
        <v>3783529.25</v>
      </c>
      <c r="L63">
        <f t="shared" si="0"/>
        <v>10</v>
      </c>
    </row>
    <row r="64" spans="1:12" x14ac:dyDescent="0.25">
      <c r="A64" s="68" t="s">
        <v>209</v>
      </c>
      <c r="B64" s="69">
        <v>348611</v>
      </c>
      <c r="C64" s="69">
        <v>419761.25</v>
      </c>
      <c r="D64" s="69">
        <v>291758.07879900001</v>
      </c>
      <c r="E64" s="69">
        <v>231838.76800000001</v>
      </c>
      <c r="F64" s="69">
        <v>118295675</v>
      </c>
      <c r="G64" s="69">
        <v>48230</v>
      </c>
      <c r="H64" s="69">
        <v>701821</v>
      </c>
      <c r="I64" s="69">
        <v>926884</v>
      </c>
      <c r="J64" s="69">
        <v>148413.402482</v>
      </c>
      <c r="K64" s="69">
        <v>3797305.5</v>
      </c>
      <c r="L64">
        <f t="shared" si="0"/>
        <v>10</v>
      </c>
    </row>
    <row r="65" spans="1:12" x14ac:dyDescent="0.25">
      <c r="A65" s="68" t="s">
        <v>210</v>
      </c>
      <c r="B65" s="70">
        <v>350995</v>
      </c>
      <c r="C65" s="70">
        <v>424715.25</v>
      </c>
      <c r="D65" s="70">
        <v>286627.980316</v>
      </c>
      <c r="E65" s="70">
        <v>235213.70499999999</v>
      </c>
      <c r="F65" s="70">
        <v>119939575</v>
      </c>
      <c r="G65" s="70">
        <v>48744</v>
      </c>
      <c r="H65" s="70">
        <v>702195</v>
      </c>
      <c r="I65" s="70">
        <v>932134</v>
      </c>
      <c r="J65" s="70">
        <v>148782.51207</v>
      </c>
      <c r="K65" s="70">
        <v>3839014.5</v>
      </c>
      <c r="L65">
        <f t="shared" si="0"/>
        <v>10</v>
      </c>
    </row>
    <row r="66" spans="1:12" x14ac:dyDescent="0.25">
      <c r="A66" s="68" t="s">
        <v>211</v>
      </c>
      <c r="B66" s="69">
        <v>352747</v>
      </c>
      <c r="C66" s="69">
        <v>429775</v>
      </c>
      <c r="D66" s="69">
        <v>277058.19545399997</v>
      </c>
      <c r="E66" s="69">
        <v>238733.73199999999</v>
      </c>
      <c r="F66" s="69">
        <v>121012475</v>
      </c>
      <c r="G66" s="69">
        <v>49275</v>
      </c>
      <c r="H66" s="69">
        <v>716010</v>
      </c>
      <c r="I66" s="69">
        <v>954227</v>
      </c>
      <c r="J66" s="69">
        <v>150306.68551899999</v>
      </c>
      <c r="K66" s="69">
        <v>3853786.25</v>
      </c>
      <c r="L66">
        <f t="shared" si="0"/>
        <v>10</v>
      </c>
    </row>
    <row r="67" spans="1:12" x14ac:dyDescent="0.25">
      <c r="A67" s="68" t="s">
        <v>212</v>
      </c>
      <c r="B67" s="70">
        <v>355053</v>
      </c>
      <c r="C67" s="70">
        <v>431984.75</v>
      </c>
      <c r="D67" s="70">
        <v>279201.91992999997</v>
      </c>
      <c r="E67" s="70">
        <v>242206.59</v>
      </c>
      <c r="F67" s="70">
        <v>122527650</v>
      </c>
      <c r="G67" s="70">
        <v>49575</v>
      </c>
      <c r="H67" s="70">
        <v>708399</v>
      </c>
      <c r="I67" s="70">
        <v>975053</v>
      </c>
      <c r="J67" s="70">
        <v>151781.68246899999</v>
      </c>
      <c r="K67" s="70">
        <v>3889319.25</v>
      </c>
      <c r="L67">
        <f t="shared" ref="L67:L99" si="1">COUNT(B67:K67)</f>
        <v>10</v>
      </c>
    </row>
    <row r="68" spans="1:12" x14ac:dyDescent="0.25">
      <c r="A68" s="68" t="s">
        <v>213</v>
      </c>
      <c r="B68" s="69">
        <v>357289</v>
      </c>
      <c r="C68" s="69">
        <v>435070.75</v>
      </c>
      <c r="D68" s="69">
        <v>277408.94202399999</v>
      </c>
      <c r="E68" s="69">
        <v>244582.30600000001</v>
      </c>
      <c r="F68" s="69">
        <v>124772875</v>
      </c>
      <c r="G68" s="69">
        <v>48921</v>
      </c>
      <c r="H68" s="69">
        <v>690819</v>
      </c>
      <c r="I68" s="69">
        <v>987631</v>
      </c>
      <c r="J68" s="69">
        <v>152453.33365799999</v>
      </c>
      <c r="K68" s="69">
        <v>3917991.75</v>
      </c>
      <c r="L68">
        <f t="shared" si="1"/>
        <v>10</v>
      </c>
    </row>
    <row r="69" spans="1:12" x14ac:dyDescent="0.25">
      <c r="A69" s="68" t="s">
        <v>214</v>
      </c>
      <c r="B69" s="70">
        <v>360901</v>
      </c>
      <c r="C69" s="70">
        <v>439989.25</v>
      </c>
      <c r="D69" s="70">
        <v>285377.68956099998</v>
      </c>
      <c r="E69" s="70">
        <v>248307.397</v>
      </c>
      <c r="F69" s="70">
        <v>123814475</v>
      </c>
      <c r="G69" s="70">
        <v>48381</v>
      </c>
      <c r="H69" s="70">
        <v>710213</v>
      </c>
      <c r="I69" s="70">
        <v>1005679</v>
      </c>
      <c r="J69" s="70">
        <v>153521.54936899999</v>
      </c>
      <c r="K69" s="70">
        <v>3937656.25</v>
      </c>
      <c r="L69">
        <f t="shared" si="1"/>
        <v>10</v>
      </c>
    </row>
    <row r="70" spans="1:12" x14ac:dyDescent="0.25">
      <c r="A70" s="68" t="s">
        <v>215</v>
      </c>
      <c r="B70" s="69">
        <v>359934</v>
      </c>
      <c r="C70" s="69">
        <v>443246.5</v>
      </c>
      <c r="D70" s="69">
        <v>279512.50235199998</v>
      </c>
      <c r="E70" s="69">
        <v>252493.557</v>
      </c>
      <c r="F70" s="69">
        <v>121958025</v>
      </c>
      <c r="G70" s="69">
        <v>49214</v>
      </c>
      <c r="H70" s="69">
        <v>710486</v>
      </c>
      <c r="I70" s="69">
        <v>1004670</v>
      </c>
      <c r="J70" s="69">
        <v>154258.801187</v>
      </c>
      <c r="K70" s="69">
        <v>3928188.5</v>
      </c>
      <c r="L70">
        <f t="shared" si="1"/>
        <v>10</v>
      </c>
    </row>
    <row r="71" spans="1:12" x14ac:dyDescent="0.25">
      <c r="A71" s="68" t="s">
        <v>216</v>
      </c>
      <c r="B71" s="70">
        <v>363780</v>
      </c>
      <c r="C71" s="70">
        <v>444087</v>
      </c>
      <c r="D71" s="70">
        <v>281327.51459500002</v>
      </c>
      <c r="E71" s="70">
        <v>255247.72099999999</v>
      </c>
      <c r="F71" s="70">
        <v>121323825</v>
      </c>
      <c r="G71" s="70">
        <v>49674</v>
      </c>
      <c r="H71" s="70">
        <v>707548</v>
      </c>
      <c r="I71" s="70">
        <v>1007692</v>
      </c>
      <c r="J71" s="70">
        <v>155011.16450399999</v>
      </c>
      <c r="K71" s="70">
        <v>3956274</v>
      </c>
      <c r="L71">
        <f t="shared" si="1"/>
        <v>10</v>
      </c>
    </row>
    <row r="72" spans="1:12" x14ac:dyDescent="0.25">
      <c r="A72" s="68" t="s">
        <v>217</v>
      </c>
      <c r="B72" s="69">
        <v>368625</v>
      </c>
      <c r="C72" s="69">
        <v>450246</v>
      </c>
      <c r="D72" s="69">
        <v>289203.61605900002</v>
      </c>
      <c r="E72" s="69">
        <v>259950.40700000001</v>
      </c>
      <c r="F72" s="69">
        <v>124292250</v>
      </c>
      <c r="G72" s="69">
        <v>50266</v>
      </c>
      <c r="H72" s="69">
        <v>718949</v>
      </c>
      <c r="I72" s="69">
        <v>1017590</v>
      </c>
      <c r="J72" s="69">
        <v>154514.545659</v>
      </c>
      <c r="K72" s="69">
        <v>3955175</v>
      </c>
      <c r="L72">
        <f t="shared" si="1"/>
        <v>10</v>
      </c>
    </row>
    <row r="73" spans="1:12" x14ac:dyDescent="0.25">
      <c r="A73" s="68" t="s">
        <v>218</v>
      </c>
      <c r="B73" s="70">
        <v>372705</v>
      </c>
      <c r="C73" s="70">
        <v>453809.5</v>
      </c>
      <c r="D73" s="70">
        <v>290059.324975</v>
      </c>
      <c r="E73" s="70">
        <v>261159.182</v>
      </c>
      <c r="F73" s="70">
        <v>124078650</v>
      </c>
      <c r="G73" s="70">
        <v>50663</v>
      </c>
      <c r="H73" s="70">
        <v>719320</v>
      </c>
      <c r="I73" s="70">
        <v>1000413</v>
      </c>
      <c r="J73" s="70">
        <v>155457.81443500001</v>
      </c>
      <c r="K73" s="70">
        <v>4001026.75</v>
      </c>
      <c r="L73">
        <f t="shared" si="1"/>
        <v>10</v>
      </c>
    </row>
    <row r="74" spans="1:12" x14ac:dyDescent="0.25">
      <c r="A74" s="68" t="s">
        <v>219</v>
      </c>
      <c r="B74" s="69">
        <v>376469</v>
      </c>
      <c r="C74" s="69">
        <v>454024.25</v>
      </c>
      <c r="D74" s="69">
        <v>289939.90979599999</v>
      </c>
      <c r="E74" s="69">
        <v>260877.41899999999</v>
      </c>
      <c r="F74" s="69">
        <v>125555700</v>
      </c>
      <c r="G74" s="69">
        <v>50715</v>
      </c>
      <c r="H74" s="69">
        <v>734701</v>
      </c>
      <c r="I74" s="69">
        <v>1004501</v>
      </c>
      <c r="J74" s="69">
        <v>155598.343253</v>
      </c>
      <c r="K74" s="69">
        <v>4032354.5</v>
      </c>
      <c r="L74">
        <f t="shared" si="1"/>
        <v>10</v>
      </c>
    </row>
    <row r="75" spans="1:12" x14ac:dyDescent="0.25">
      <c r="A75" s="68" t="s">
        <v>220</v>
      </c>
      <c r="B75" s="70">
        <v>380223</v>
      </c>
      <c r="C75" s="70">
        <v>455548.75</v>
      </c>
      <c r="D75" s="70">
        <v>282793.05746799998</v>
      </c>
      <c r="E75" s="70">
        <v>260845.359</v>
      </c>
      <c r="F75" s="70">
        <v>124725050</v>
      </c>
      <c r="G75" s="70">
        <v>51053</v>
      </c>
      <c r="H75" s="70">
        <v>736433</v>
      </c>
      <c r="I75" s="70">
        <v>1011057</v>
      </c>
      <c r="J75" s="70">
        <v>155984.173947</v>
      </c>
      <c r="K75" s="70">
        <v>4049701.75</v>
      </c>
      <c r="L75">
        <f t="shared" si="1"/>
        <v>10</v>
      </c>
    </row>
    <row r="76" spans="1:12" x14ac:dyDescent="0.25">
      <c r="A76" s="68" t="s">
        <v>221</v>
      </c>
      <c r="B76" s="69">
        <v>381610</v>
      </c>
      <c r="C76" s="69">
        <v>456150.75</v>
      </c>
      <c r="D76" s="69">
        <v>290725.84967999998</v>
      </c>
      <c r="E76" s="69">
        <v>263629.299</v>
      </c>
      <c r="F76" s="69">
        <v>124254450</v>
      </c>
      <c r="G76" s="69">
        <v>51304</v>
      </c>
      <c r="H76" s="69">
        <v>725758</v>
      </c>
      <c r="I76" s="69">
        <v>1010405</v>
      </c>
      <c r="J76" s="69">
        <v>156788.66550599999</v>
      </c>
      <c r="K76" s="69">
        <v>4055166.75</v>
      </c>
      <c r="L76">
        <f t="shared" si="1"/>
        <v>10</v>
      </c>
    </row>
    <row r="77" spans="1:12" x14ac:dyDescent="0.25">
      <c r="A77" s="68" t="s">
        <v>222</v>
      </c>
      <c r="B77" s="70">
        <v>383772</v>
      </c>
      <c r="C77" s="70">
        <v>457084.25</v>
      </c>
      <c r="D77" s="70">
        <v>291424.86434999999</v>
      </c>
      <c r="E77" s="70">
        <v>266286.36700000003</v>
      </c>
      <c r="F77" s="70">
        <v>124504700</v>
      </c>
      <c r="G77" s="70">
        <v>51838</v>
      </c>
      <c r="H77" s="70">
        <v>731689</v>
      </c>
      <c r="I77" s="70">
        <v>1005451</v>
      </c>
      <c r="J77" s="70">
        <v>157104.66085499999</v>
      </c>
      <c r="K77" s="70">
        <v>4059784.5</v>
      </c>
      <c r="L77">
        <f t="shared" si="1"/>
        <v>10</v>
      </c>
    </row>
    <row r="78" spans="1:12" x14ac:dyDescent="0.25">
      <c r="A78" s="68" t="s">
        <v>223</v>
      </c>
      <c r="B78" s="69">
        <v>385083</v>
      </c>
      <c r="C78" s="69">
        <v>461150.75</v>
      </c>
      <c r="D78" s="69">
        <v>298095.33260700002</v>
      </c>
      <c r="E78" s="69">
        <v>269051.53700000001</v>
      </c>
      <c r="F78" s="69">
        <v>125979075</v>
      </c>
      <c r="G78" s="69">
        <v>52153</v>
      </c>
      <c r="H78" s="69">
        <v>733289</v>
      </c>
      <c r="I78" s="69">
        <v>1017239</v>
      </c>
      <c r="J78" s="69">
        <v>157754.007839</v>
      </c>
      <c r="K78" s="69">
        <v>4095741</v>
      </c>
      <c r="L78">
        <f t="shared" si="1"/>
        <v>10</v>
      </c>
    </row>
    <row r="79" spans="1:12" x14ac:dyDescent="0.25">
      <c r="A79" s="68" t="s">
        <v>224</v>
      </c>
      <c r="B79" s="70">
        <v>387096</v>
      </c>
      <c r="C79" s="70">
        <v>463839.75</v>
      </c>
      <c r="D79" s="70">
        <v>294158.17939800001</v>
      </c>
      <c r="E79" s="70">
        <v>273731.94099999999</v>
      </c>
      <c r="F79" s="70">
        <v>127063100</v>
      </c>
      <c r="G79" s="70">
        <v>52048</v>
      </c>
      <c r="H79" s="70">
        <v>738586</v>
      </c>
      <c r="I79" s="70">
        <v>1013549</v>
      </c>
      <c r="J79" s="70">
        <v>158994.54911299999</v>
      </c>
      <c r="K79" s="70">
        <v>4100795</v>
      </c>
      <c r="L79">
        <f t="shared" si="1"/>
        <v>10</v>
      </c>
    </row>
    <row r="80" spans="1:12" x14ac:dyDescent="0.25">
      <c r="A80" s="68" t="s">
        <v>225</v>
      </c>
      <c r="B80" s="69">
        <v>389934</v>
      </c>
      <c r="C80" s="69">
        <v>467590.75</v>
      </c>
      <c r="D80" s="69">
        <v>303168.09023199999</v>
      </c>
      <c r="E80" s="69">
        <v>276429.12300000002</v>
      </c>
      <c r="F80" s="69">
        <v>128057550</v>
      </c>
      <c r="G80" s="69">
        <v>52475</v>
      </c>
      <c r="H80" s="69">
        <v>745830</v>
      </c>
      <c r="I80" s="69">
        <v>1020874</v>
      </c>
      <c r="J80" s="69">
        <v>160105.994683</v>
      </c>
      <c r="K80" s="69">
        <v>4132921.25</v>
      </c>
      <c r="L80">
        <f t="shared" si="1"/>
        <v>10</v>
      </c>
    </row>
    <row r="81" spans="1:12" x14ac:dyDescent="0.25">
      <c r="A81" s="68" t="s">
        <v>226</v>
      </c>
      <c r="B81" s="70">
        <v>393019</v>
      </c>
      <c r="C81" s="70">
        <v>472513.75</v>
      </c>
      <c r="D81" s="70">
        <v>307203.250841</v>
      </c>
      <c r="E81" s="70">
        <v>277970.07900000003</v>
      </c>
      <c r="F81" s="70">
        <v>128017175</v>
      </c>
      <c r="G81" s="70">
        <v>52755</v>
      </c>
      <c r="H81" s="70">
        <v>744509</v>
      </c>
      <c r="I81" s="70">
        <v>1028889</v>
      </c>
      <c r="J81" s="70">
        <v>160384.664662</v>
      </c>
      <c r="K81" s="70">
        <v>4165912.25</v>
      </c>
      <c r="L81">
        <f t="shared" si="1"/>
        <v>10</v>
      </c>
    </row>
    <row r="82" spans="1:12" x14ac:dyDescent="0.25">
      <c r="A82" s="68" t="s">
        <v>227</v>
      </c>
      <c r="B82" s="69">
        <v>395795</v>
      </c>
      <c r="C82" s="69">
        <v>473183</v>
      </c>
      <c r="D82" s="69">
        <v>301248.48446800001</v>
      </c>
      <c r="E82" s="69">
        <v>280609.32199999999</v>
      </c>
      <c r="F82" s="69">
        <v>129204725</v>
      </c>
      <c r="G82" s="69">
        <v>53339</v>
      </c>
      <c r="H82" s="69">
        <v>748235</v>
      </c>
      <c r="I82" s="69">
        <v>1035952</v>
      </c>
      <c r="J82" s="69">
        <v>161570.74335199999</v>
      </c>
      <c r="K82" s="69">
        <v>4155424</v>
      </c>
      <c r="L82">
        <f t="shared" si="1"/>
        <v>10</v>
      </c>
    </row>
    <row r="83" spans="1:12" x14ac:dyDescent="0.25">
      <c r="A83" s="68" t="s">
        <v>228</v>
      </c>
      <c r="B83" s="70">
        <v>398148</v>
      </c>
      <c r="C83" s="70">
        <v>477571.75</v>
      </c>
      <c r="D83" s="70">
        <v>299471.20826599997</v>
      </c>
      <c r="E83" s="70">
        <v>283533.24</v>
      </c>
      <c r="F83" s="70">
        <v>126863800</v>
      </c>
      <c r="G83" s="70">
        <v>53652</v>
      </c>
      <c r="H83" s="70">
        <v>753765</v>
      </c>
      <c r="I83" s="70">
        <v>1043763</v>
      </c>
      <c r="J83" s="70">
        <v>162541.61467099999</v>
      </c>
      <c r="K83" s="70">
        <v>4207527.75</v>
      </c>
      <c r="L83">
        <f t="shared" si="1"/>
        <v>10</v>
      </c>
    </row>
    <row r="84" spans="1:12" x14ac:dyDescent="0.25">
      <c r="A84" s="68" t="s">
        <v>229</v>
      </c>
      <c r="B84" s="69">
        <v>400064</v>
      </c>
      <c r="C84" s="69">
        <v>482133.25</v>
      </c>
      <c r="D84" s="69">
        <v>314704.723719</v>
      </c>
      <c r="E84" s="69">
        <v>285192.55099999998</v>
      </c>
      <c r="F84" s="69">
        <v>126857750</v>
      </c>
      <c r="G84" s="69">
        <v>54283</v>
      </c>
      <c r="H84" s="69">
        <v>756934</v>
      </c>
      <c r="I84" s="69">
        <v>1048718</v>
      </c>
      <c r="J84" s="69">
        <v>163814.65958499999</v>
      </c>
      <c r="K84" s="69">
        <v>4258393</v>
      </c>
      <c r="L84">
        <f t="shared" si="1"/>
        <v>10</v>
      </c>
    </row>
    <row r="85" spans="1:12" x14ac:dyDescent="0.25">
      <c r="A85" s="68" t="s">
        <v>230</v>
      </c>
      <c r="B85" s="70">
        <v>401831</v>
      </c>
      <c r="C85" s="70">
        <v>485530.75</v>
      </c>
      <c r="D85" s="70">
        <v>312218.48749299999</v>
      </c>
      <c r="E85" s="70">
        <v>289629.56900000002</v>
      </c>
      <c r="F85" s="70">
        <v>127649725</v>
      </c>
      <c r="G85" s="70">
        <v>54968</v>
      </c>
      <c r="H85" s="70">
        <v>766187</v>
      </c>
      <c r="I85" s="70">
        <v>1062618</v>
      </c>
      <c r="J85" s="70">
        <v>165148.23061599999</v>
      </c>
      <c r="K85" s="70">
        <v>4278486.25</v>
      </c>
      <c r="L85">
        <f t="shared" si="1"/>
        <v>10</v>
      </c>
    </row>
    <row r="86" spans="1:12" x14ac:dyDescent="0.25">
      <c r="A86" s="68" t="s">
        <v>231</v>
      </c>
      <c r="B86" s="69">
        <v>405698</v>
      </c>
      <c r="C86" s="69">
        <v>482888.5</v>
      </c>
      <c r="D86" s="69">
        <v>311808.13397999998</v>
      </c>
      <c r="E86" s="69">
        <v>290554.07400000002</v>
      </c>
      <c r="F86" s="69">
        <v>129463700</v>
      </c>
      <c r="G86" s="69">
        <v>55387</v>
      </c>
      <c r="H86" s="69">
        <v>764247</v>
      </c>
      <c r="I86" s="69">
        <v>1073253</v>
      </c>
      <c r="J86" s="69">
        <v>164623.491626</v>
      </c>
      <c r="K86" s="69">
        <v>4313686</v>
      </c>
      <c r="L86">
        <f t="shared" si="1"/>
        <v>10</v>
      </c>
    </row>
    <row r="87" spans="1:12" x14ac:dyDescent="0.25">
      <c r="A87" s="68" t="s">
        <v>232</v>
      </c>
      <c r="B87" s="70">
        <v>406378</v>
      </c>
      <c r="C87" s="70">
        <v>481587</v>
      </c>
      <c r="D87" s="70">
        <v>321748.63636900001</v>
      </c>
      <c r="E87" s="70">
        <v>291025.04499999998</v>
      </c>
      <c r="F87" s="70">
        <v>129424100</v>
      </c>
      <c r="G87" s="70">
        <v>55943</v>
      </c>
      <c r="H87" s="70">
        <v>768298</v>
      </c>
      <c r="I87" s="70">
        <v>1082806</v>
      </c>
      <c r="J87" s="70">
        <v>164668.783822</v>
      </c>
      <c r="K87" s="70">
        <v>4349257.25</v>
      </c>
      <c r="L87">
        <f t="shared" si="1"/>
        <v>10</v>
      </c>
    </row>
    <row r="88" spans="1:12" x14ac:dyDescent="0.25">
      <c r="A88" s="68" t="s">
        <v>233</v>
      </c>
      <c r="B88" s="69">
        <v>410619</v>
      </c>
      <c r="C88" s="69">
        <v>483276</v>
      </c>
      <c r="D88" s="69">
        <v>322962.77507899998</v>
      </c>
      <c r="E88" s="69">
        <v>291899.875</v>
      </c>
      <c r="F88" s="69">
        <v>129594150</v>
      </c>
      <c r="G88" s="69">
        <v>56752</v>
      </c>
      <c r="H88" s="69">
        <v>777301</v>
      </c>
      <c r="I88" s="69">
        <v>1099735</v>
      </c>
      <c r="J88" s="69">
        <v>165708.51384500001</v>
      </c>
      <c r="K88" s="69">
        <v>4359700.5</v>
      </c>
      <c r="L88">
        <f t="shared" si="1"/>
        <v>10</v>
      </c>
    </row>
    <row r="89" spans="1:12" x14ac:dyDescent="0.25">
      <c r="A89" s="68" t="s">
        <v>234</v>
      </c>
      <c r="B89" s="70">
        <v>412771</v>
      </c>
      <c r="C89" s="70">
        <v>483602.5</v>
      </c>
      <c r="D89" s="70">
        <v>325972.730966</v>
      </c>
      <c r="E89" s="70">
        <v>294918.69300000003</v>
      </c>
      <c r="F89" s="70">
        <v>129194450</v>
      </c>
      <c r="G89" s="70">
        <v>57334</v>
      </c>
      <c r="H89" s="70">
        <v>770475</v>
      </c>
      <c r="I89" s="70">
        <v>1111766</v>
      </c>
      <c r="J89" s="70">
        <v>166336.59270800001</v>
      </c>
      <c r="K89" s="70">
        <v>4364056.25</v>
      </c>
      <c r="L89">
        <f t="shared" si="1"/>
        <v>10</v>
      </c>
    </row>
    <row r="90" spans="1:12" x14ac:dyDescent="0.25">
      <c r="A90" s="68" t="s">
        <v>235</v>
      </c>
      <c r="B90" s="69">
        <v>416715</v>
      </c>
      <c r="C90" s="69">
        <v>486472.75</v>
      </c>
      <c r="D90" s="69">
        <v>326478.19495600002</v>
      </c>
      <c r="E90" s="69">
        <v>298086.92499999999</v>
      </c>
      <c r="F90" s="69">
        <v>130163525</v>
      </c>
      <c r="G90" s="69">
        <v>58070</v>
      </c>
      <c r="H90" s="69">
        <v>777810</v>
      </c>
      <c r="I90" s="69">
        <v>1111714</v>
      </c>
      <c r="J90" s="69">
        <v>167292.597576</v>
      </c>
      <c r="K90" s="69">
        <v>4380843.5</v>
      </c>
      <c r="L90">
        <f t="shared" si="1"/>
        <v>10</v>
      </c>
    </row>
    <row r="91" spans="1:12" x14ac:dyDescent="0.25">
      <c r="A91" s="68" t="s">
        <v>236</v>
      </c>
      <c r="B91" s="70">
        <v>419499</v>
      </c>
      <c r="C91" s="70">
        <v>484261.75</v>
      </c>
      <c r="D91" s="70">
        <v>339174.085395</v>
      </c>
      <c r="E91" s="70">
        <v>301993.17</v>
      </c>
      <c r="F91" s="70">
        <v>130493500</v>
      </c>
      <c r="G91" s="70">
        <v>58569</v>
      </c>
      <c r="H91" s="70">
        <v>775498</v>
      </c>
      <c r="I91" s="70">
        <v>1114516</v>
      </c>
      <c r="J91" s="70">
        <v>167812.345229</v>
      </c>
      <c r="K91" s="70">
        <v>4405621.5</v>
      </c>
      <c r="L91">
        <f t="shared" si="1"/>
        <v>10</v>
      </c>
    </row>
    <row r="92" spans="1:12" x14ac:dyDescent="0.25">
      <c r="A92" s="68" t="s">
        <v>237</v>
      </c>
      <c r="B92" s="69">
        <v>419002</v>
      </c>
      <c r="C92" s="69">
        <v>489514</v>
      </c>
      <c r="D92" s="69">
        <v>351774.34776199999</v>
      </c>
      <c r="E92" s="69">
        <v>305456.08600000001</v>
      </c>
      <c r="F92" s="69">
        <v>130865650</v>
      </c>
      <c r="G92" s="69">
        <v>58889</v>
      </c>
      <c r="H92" s="69">
        <v>769534</v>
      </c>
      <c r="I92" s="69">
        <v>1121640</v>
      </c>
      <c r="J92" s="69">
        <v>168481.19711099999</v>
      </c>
      <c r="K92" s="69">
        <v>4426676.25</v>
      </c>
      <c r="L92">
        <f t="shared" si="1"/>
        <v>10</v>
      </c>
    </row>
    <row r="93" spans="1:12" x14ac:dyDescent="0.25">
      <c r="A93" s="68" t="s">
        <v>238</v>
      </c>
      <c r="B93" s="70">
        <v>422865</v>
      </c>
      <c r="C93" s="70">
        <v>492359.5</v>
      </c>
      <c r="D93" s="70">
        <v>359347.75128899998</v>
      </c>
      <c r="E93" s="70">
        <v>308738.788</v>
      </c>
      <c r="F93" s="70">
        <v>131166200</v>
      </c>
      <c r="G93" s="70">
        <v>59222</v>
      </c>
      <c r="H93" s="70">
        <v>784852</v>
      </c>
      <c r="I93" s="70">
        <v>1126974</v>
      </c>
      <c r="J93" s="70">
        <v>168248.154867</v>
      </c>
      <c r="K93" s="70">
        <v>4446046.25</v>
      </c>
      <c r="L93">
        <f t="shared" si="1"/>
        <v>10</v>
      </c>
    </row>
    <row r="94" spans="1:12" x14ac:dyDescent="0.25">
      <c r="A94" s="68" t="s">
        <v>239</v>
      </c>
      <c r="B94" s="69">
        <v>424457</v>
      </c>
      <c r="C94" s="69">
        <v>497322.75</v>
      </c>
      <c r="D94" s="69">
        <v>353286.34386700002</v>
      </c>
      <c r="E94" s="69">
        <v>309343.027</v>
      </c>
      <c r="F94" s="69">
        <v>131907900</v>
      </c>
      <c r="G94" s="69">
        <v>59466</v>
      </c>
      <c r="H94" s="69">
        <v>788296</v>
      </c>
      <c r="I94" s="69">
        <v>1129259</v>
      </c>
      <c r="J94" s="69">
        <v>168903.902909</v>
      </c>
      <c r="K94" s="69">
        <v>4465755.75</v>
      </c>
      <c r="L94">
        <f t="shared" si="1"/>
        <v>10</v>
      </c>
    </row>
    <row r="95" spans="1:12" x14ac:dyDescent="0.25">
      <c r="A95" s="68" t="s">
        <v>240</v>
      </c>
      <c r="B95" s="70">
        <v>427384</v>
      </c>
      <c r="C95" s="70">
        <v>502706.5</v>
      </c>
      <c r="D95" s="70">
        <v>350353.70610000001</v>
      </c>
      <c r="E95" s="70">
        <v>312201.97100000002</v>
      </c>
      <c r="F95" s="70">
        <v>132540450</v>
      </c>
      <c r="G95" s="70">
        <v>60051</v>
      </c>
      <c r="H95" s="70">
        <v>794507</v>
      </c>
      <c r="I95" s="70">
        <v>1142602</v>
      </c>
      <c r="J95" s="70">
        <v>170138.99275199999</v>
      </c>
      <c r="K95" s="70">
        <v>4498787.5</v>
      </c>
      <c r="L95">
        <f t="shared" si="1"/>
        <v>10</v>
      </c>
    </row>
    <row r="96" spans="1:12" x14ac:dyDescent="0.25">
      <c r="A96" s="68" t="s">
        <v>241</v>
      </c>
      <c r="B96" s="69">
        <v>430343</v>
      </c>
      <c r="C96" s="69">
        <v>504364.5</v>
      </c>
      <c r="D96" s="69">
        <v>364028.21361199999</v>
      </c>
      <c r="E96" s="69">
        <v>315786.06599999999</v>
      </c>
      <c r="F96" s="69">
        <v>133479750</v>
      </c>
      <c r="G96" s="69">
        <v>60722</v>
      </c>
      <c r="H96" s="69">
        <v>798720</v>
      </c>
      <c r="I96" s="69">
        <v>1150785</v>
      </c>
      <c r="J96" s="69">
        <v>171300.59664100001</v>
      </c>
      <c r="K96" s="69">
        <v>4530210.75</v>
      </c>
      <c r="L96">
        <f t="shared" si="1"/>
        <v>10</v>
      </c>
    </row>
    <row r="97" spans="1:12" x14ac:dyDescent="0.25">
      <c r="A97" s="68" t="s">
        <v>242</v>
      </c>
      <c r="B97" s="70">
        <v>433190</v>
      </c>
      <c r="C97" s="70">
        <v>506500.5</v>
      </c>
      <c r="D97" s="70">
        <v>364027.63457300002</v>
      </c>
      <c r="E97" s="70">
        <v>319311.21500000003</v>
      </c>
      <c r="F97" s="70">
        <v>133746825</v>
      </c>
      <c r="G97" s="70">
        <v>60891</v>
      </c>
      <c r="H97" s="70">
        <v>800333</v>
      </c>
      <c r="I97" s="70">
        <v>1157816</v>
      </c>
      <c r="J97" s="70">
        <v>172680.26839300001</v>
      </c>
      <c r="K97" s="70">
        <v>4555939.5</v>
      </c>
      <c r="L97">
        <f t="shared" si="1"/>
        <v>10</v>
      </c>
    </row>
    <row r="98" spans="1:12" x14ac:dyDescent="0.25">
      <c r="A98" s="68" t="s">
        <v>243</v>
      </c>
      <c r="B98" s="69">
        <v>438159</v>
      </c>
      <c r="C98" s="69">
        <v>508617.5</v>
      </c>
      <c r="D98" s="69">
        <v>367838.50257200003</v>
      </c>
      <c r="E98" s="69">
        <v>322892.23100000003</v>
      </c>
      <c r="F98" s="69">
        <v>133381100</v>
      </c>
      <c r="G98" s="69">
        <v>61140</v>
      </c>
      <c r="H98" s="69">
        <v>802927</v>
      </c>
      <c r="I98" s="69">
        <v>1166755</v>
      </c>
      <c r="J98" s="69">
        <v>174381.95457500001</v>
      </c>
      <c r="K98" s="69">
        <v>4580990.75</v>
      </c>
      <c r="L98">
        <f t="shared" si="1"/>
        <v>10</v>
      </c>
    </row>
    <row r="99" spans="1:12" x14ac:dyDescent="0.25">
      <c r="A99" s="68" t="s">
        <v>244</v>
      </c>
      <c r="B99" s="70">
        <v>441942</v>
      </c>
      <c r="C99" s="70">
        <v>512238.25</v>
      </c>
      <c r="D99" s="70">
        <v>374543.78638599999</v>
      </c>
      <c r="E99" s="70">
        <v>323817.04499999998</v>
      </c>
      <c r="F99" s="70">
        <v>134382500</v>
      </c>
      <c r="G99" s="70">
        <v>61875</v>
      </c>
      <c r="H99" s="70">
        <v>806538</v>
      </c>
      <c r="I99" s="70">
        <v>1172534</v>
      </c>
      <c r="J99" s="70">
        <v>175638.02413800001</v>
      </c>
      <c r="K99" s="70">
        <v>4627894</v>
      </c>
      <c r="L99">
        <f t="shared" si="1"/>
        <v>10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"/>
  <sheetViews>
    <sheetView zoomScale="50" zoomScaleNormal="50" workbookViewId="0"/>
  </sheetViews>
  <sheetFormatPr baseColWidth="10" defaultRowHeight="15" x14ac:dyDescent="0.25"/>
  <sheetData>
    <row r="1" spans="1:95" x14ac:dyDescent="0.25">
      <c r="A1" s="42" t="s">
        <v>86</v>
      </c>
      <c r="B1" s="68" t="s">
        <v>151</v>
      </c>
      <c r="C1" s="68" t="s">
        <v>152</v>
      </c>
      <c r="D1" s="68" t="s">
        <v>153</v>
      </c>
      <c r="E1" s="68" t="s">
        <v>154</v>
      </c>
      <c r="F1" s="68" t="s">
        <v>155</v>
      </c>
      <c r="G1" s="68" t="s">
        <v>156</v>
      </c>
      <c r="H1" s="68" t="s">
        <v>157</v>
      </c>
      <c r="I1" s="68" t="s">
        <v>158</v>
      </c>
      <c r="J1" s="68" t="s">
        <v>159</v>
      </c>
      <c r="K1" s="68" t="s">
        <v>160</v>
      </c>
      <c r="L1" s="68" t="s">
        <v>161</v>
      </c>
      <c r="M1" s="68" t="s">
        <v>162</v>
      </c>
      <c r="N1" s="68" t="s">
        <v>163</v>
      </c>
      <c r="O1" s="68" t="s">
        <v>164</v>
      </c>
      <c r="P1" s="68" t="s">
        <v>165</v>
      </c>
      <c r="Q1" s="68" t="s">
        <v>166</v>
      </c>
      <c r="R1" s="68" t="s">
        <v>167</v>
      </c>
      <c r="S1" s="68" t="s">
        <v>168</v>
      </c>
      <c r="T1" s="68" t="s">
        <v>169</v>
      </c>
      <c r="U1" s="68" t="s">
        <v>170</v>
      </c>
      <c r="V1" s="68" t="s">
        <v>171</v>
      </c>
      <c r="W1" s="68" t="s">
        <v>172</v>
      </c>
      <c r="X1" s="68" t="s">
        <v>173</v>
      </c>
      <c r="Y1" s="68" t="s">
        <v>174</v>
      </c>
      <c r="Z1" s="68" t="s">
        <v>175</v>
      </c>
      <c r="AA1" s="68" t="s">
        <v>176</v>
      </c>
      <c r="AB1" s="68" t="s">
        <v>177</v>
      </c>
      <c r="AC1" s="68" t="s">
        <v>178</v>
      </c>
      <c r="AD1" s="68" t="s">
        <v>179</v>
      </c>
      <c r="AE1" s="68" t="s">
        <v>180</v>
      </c>
      <c r="AF1" s="68" t="s">
        <v>181</v>
      </c>
      <c r="AG1" s="68" t="s">
        <v>182</v>
      </c>
      <c r="AH1" s="68" t="s">
        <v>183</v>
      </c>
      <c r="AI1" s="68" t="s">
        <v>184</v>
      </c>
      <c r="AJ1" s="68" t="s">
        <v>185</v>
      </c>
      <c r="AK1" s="68" t="s">
        <v>186</v>
      </c>
      <c r="AL1" s="68" t="s">
        <v>187</v>
      </c>
      <c r="AM1" s="68" t="s">
        <v>188</v>
      </c>
      <c r="AN1" s="68" t="s">
        <v>189</v>
      </c>
      <c r="AO1" s="68" t="s">
        <v>190</v>
      </c>
      <c r="AP1" s="68" t="s">
        <v>191</v>
      </c>
      <c r="AQ1" s="68" t="s">
        <v>192</v>
      </c>
      <c r="AR1" s="68" t="s">
        <v>193</v>
      </c>
      <c r="AS1" s="68" t="s">
        <v>194</v>
      </c>
      <c r="AT1" s="68" t="s">
        <v>195</v>
      </c>
      <c r="AU1" s="68" t="s">
        <v>196</v>
      </c>
      <c r="AV1" s="68" t="s">
        <v>197</v>
      </c>
      <c r="AW1" s="68" t="s">
        <v>198</v>
      </c>
      <c r="AX1" s="68" t="s">
        <v>199</v>
      </c>
      <c r="AY1" s="68" t="s">
        <v>200</v>
      </c>
      <c r="AZ1" s="68" t="s">
        <v>201</v>
      </c>
      <c r="BA1" s="68" t="s">
        <v>202</v>
      </c>
      <c r="BB1" s="68" t="s">
        <v>203</v>
      </c>
      <c r="BC1" s="68" t="s">
        <v>204</v>
      </c>
      <c r="BD1" s="68" t="s">
        <v>205</v>
      </c>
      <c r="BE1" s="68" t="s">
        <v>206</v>
      </c>
      <c r="BF1" s="68" t="s">
        <v>207</v>
      </c>
      <c r="BG1" s="68" t="s">
        <v>208</v>
      </c>
      <c r="BH1" s="68" t="s">
        <v>209</v>
      </c>
      <c r="BI1" s="68" t="s">
        <v>210</v>
      </c>
      <c r="BJ1" s="68" t="s">
        <v>211</v>
      </c>
      <c r="BK1" s="68" t="s">
        <v>212</v>
      </c>
      <c r="BL1" s="68" t="s">
        <v>213</v>
      </c>
      <c r="BM1" s="68" t="s">
        <v>214</v>
      </c>
      <c r="BN1" s="68" t="s">
        <v>215</v>
      </c>
      <c r="BO1" s="68" t="s">
        <v>216</v>
      </c>
      <c r="BP1" s="68" t="s">
        <v>217</v>
      </c>
      <c r="BQ1" s="68" t="s">
        <v>218</v>
      </c>
      <c r="BR1" s="68" t="s">
        <v>219</v>
      </c>
      <c r="BS1" s="68" t="s">
        <v>220</v>
      </c>
      <c r="BT1" s="68" t="s">
        <v>221</v>
      </c>
      <c r="BU1" s="68" t="s">
        <v>222</v>
      </c>
      <c r="BV1" s="68" t="s">
        <v>223</v>
      </c>
      <c r="BW1" s="68" t="s">
        <v>224</v>
      </c>
      <c r="BX1" s="68" t="s">
        <v>225</v>
      </c>
      <c r="BY1" s="68" t="s">
        <v>226</v>
      </c>
      <c r="BZ1" s="68" t="s">
        <v>227</v>
      </c>
      <c r="CA1" s="68" t="s">
        <v>228</v>
      </c>
      <c r="CB1" s="68" t="s">
        <v>229</v>
      </c>
      <c r="CC1" s="68" t="s">
        <v>230</v>
      </c>
      <c r="CD1" s="68" t="s">
        <v>231</v>
      </c>
      <c r="CE1" s="68" t="s">
        <v>232</v>
      </c>
      <c r="CF1" s="68" t="s">
        <v>233</v>
      </c>
      <c r="CG1" s="68" t="s">
        <v>234</v>
      </c>
      <c r="CH1" s="68" t="s">
        <v>235</v>
      </c>
      <c r="CI1" s="68" t="s">
        <v>236</v>
      </c>
      <c r="CJ1" s="68" t="s">
        <v>237</v>
      </c>
      <c r="CK1" s="68" t="s">
        <v>238</v>
      </c>
      <c r="CL1" s="68" t="s">
        <v>239</v>
      </c>
      <c r="CM1" s="68" t="s">
        <v>240</v>
      </c>
      <c r="CN1" s="68" t="s">
        <v>241</v>
      </c>
      <c r="CO1" s="68" t="s">
        <v>242</v>
      </c>
      <c r="CP1" s="68" t="s">
        <v>243</v>
      </c>
      <c r="CQ1" s="68" t="s">
        <v>244</v>
      </c>
    </row>
    <row r="2" spans="1:95" x14ac:dyDescent="0.25">
      <c r="A2" t="s">
        <v>375</v>
      </c>
      <c r="B2" s="69">
        <v>212019</v>
      </c>
      <c r="C2" s="70">
        <v>212769</v>
      </c>
      <c r="D2" s="69">
        <v>217568</v>
      </c>
      <c r="E2" s="70">
        <v>217760</v>
      </c>
      <c r="F2" s="69">
        <v>221356</v>
      </c>
      <c r="G2" s="70">
        <v>222899</v>
      </c>
      <c r="H2" s="69">
        <v>224772</v>
      </c>
      <c r="I2" s="70">
        <v>226742</v>
      </c>
      <c r="J2" s="69">
        <v>228106</v>
      </c>
      <c r="K2" s="70">
        <v>234852</v>
      </c>
      <c r="L2" s="69">
        <v>235146</v>
      </c>
      <c r="M2" s="70">
        <v>238411</v>
      </c>
      <c r="N2" s="69">
        <v>240254</v>
      </c>
      <c r="O2" s="70">
        <v>242513</v>
      </c>
      <c r="P2" s="69">
        <v>247122</v>
      </c>
      <c r="Q2" s="70">
        <v>250845</v>
      </c>
      <c r="R2" s="69">
        <v>252698</v>
      </c>
      <c r="S2" s="70">
        <v>253650</v>
      </c>
      <c r="T2" s="69">
        <v>256546</v>
      </c>
      <c r="U2" s="70">
        <v>260915</v>
      </c>
      <c r="V2" s="69">
        <v>261982</v>
      </c>
      <c r="W2" s="70">
        <v>264472</v>
      </c>
      <c r="X2" s="69">
        <v>264906</v>
      </c>
      <c r="Y2" s="70">
        <v>263867</v>
      </c>
      <c r="Z2" s="69">
        <v>266545</v>
      </c>
      <c r="AA2" s="70">
        <v>268777</v>
      </c>
      <c r="AB2" s="69">
        <v>271995</v>
      </c>
      <c r="AC2" s="70">
        <v>275266</v>
      </c>
      <c r="AD2" s="69">
        <v>277282</v>
      </c>
      <c r="AE2" s="70">
        <v>282149</v>
      </c>
      <c r="AF2" s="69">
        <v>283199</v>
      </c>
      <c r="AG2" s="70">
        <v>285152</v>
      </c>
      <c r="AH2" s="69">
        <v>285241</v>
      </c>
      <c r="AI2" s="70">
        <v>286144</v>
      </c>
      <c r="AJ2" s="69">
        <v>290607</v>
      </c>
      <c r="AK2" s="70">
        <v>295761</v>
      </c>
      <c r="AL2" s="69">
        <v>298349</v>
      </c>
      <c r="AM2" s="70">
        <v>300620</v>
      </c>
      <c r="AN2" s="69">
        <v>302715</v>
      </c>
      <c r="AO2" s="70">
        <v>304874</v>
      </c>
      <c r="AP2" s="69">
        <v>307068</v>
      </c>
      <c r="AQ2" s="70">
        <v>308496</v>
      </c>
      <c r="AR2" s="69">
        <v>311690</v>
      </c>
      <c r="AS2" s="70">
        <v>314558</v>
      </c>
      <c r="AT2" s="69">
        <v>315459</v>
      </c>
      <c r="AU2" s="70">
        <v>316113</v>
      </c>
      <c r="AV2" s="69">
        <v>320580</v>
      </c>
      <c r="AW2" s="70">
        <v>324398</v>
      </c>
      <c r="AX2" s="69">
        <v>329167</v>
      </c>
      <c r="AY2" s="70">
        <v>331187</v>
      </c>
      <c r="AZ2" s="69">
        <v>334855</v>
      </c>
      <c r="BA2" s="70">
        <v>336583</v>
      </c>
      <c r="BB2" s="69">
        <v>340508</v>
      </c>
      <c r="BC2" s="70">
        <v>341131</v>
      </c>
      <c r="BD2" s="69">
        <v>343740</v>
      </c>
      <c r="BE2" s="70">
        <v>341935</v>
      </c>
      <c r="BF2" s="69">
        <v>345678</v>
      </c>
      <c r="BG2" s="70">
        <v>347741</v>
      </c>
      <c r="BH2" s="69">
        <v>348611</v>
      </c>
      <c r="BI2" s="70">
        <v>350995</v>
      </c>
      <c r="BJ2" s="69">
        <v>352747</v>
      </c>
      <c r="BK2" s="70">
        <v>355053</v>
      </c>
      <c r="BL2" s="69">
        <v>357289</v>
      </c>
      <c r="BM2" s="70">
        <v>360901</v>
      </c>
      <c r="BN2" s="69">
        <v>359934</v>
      </c>
      <c r="BO2" s="70">
        <v>363780</v>
      </c>
      <c r="BP2" s="69">
        <v>368625</v>
      </c>
      <c r="BQ2" s="70">
        <v>372705</v>
      </c>
      <c r="BR2" s="69">
        <v>376469</v>
      </c>
      <c r="BS2" s="70">
        <v>380223</v>
      </c>
      <c r="BT2" s="69">
        <v>381610</v>
      </c>
      <c r="BU2" s="70">
        <v>383772</v>
      </c>
      <c r="BV2" s="69">
        <v>385083</v>
      </c>
      <c r="BW2" s="70">
        <v>387096</v>
      </c>
      <c r="BX2" s="69">
        <v>389934</v>
      </c>
      <c r="BY2" s="70">
        <v>393019</v>
      </c>
      <c r="BZ2" s="69">
        <v>395795</v>
      </c>
      <c r="CA2" s="70">
        <v>398148</v>
      </c>
      <c r="CB2" s="69">
        <v>400064</v>
      </c>
      <c r="CC2" s="70">
        <v>401831</v>
      </c>
      <c r="CD2" s="69">
        <v>405698</v>
      </c>
      <c r="CE2" s="70">
        <v>406378</v>
      </c>
      <c r="CF2" s="69">
        <v>410619</v>
      </c>
      <c r="CG2" s="70">
        <v>412771</v>
      </c>
      <c r="CH2" s="69">
        <v>416715</v>
      </c>
      <c r="CI2" s="70">
        <v>419499</v>
      </c>
      <c r="CJ2" s="69">
        <v>419002</v>
      </c>
      <c r="CK2" s="70">
        <v>422865</v>
      </c>
      <c r="CL2" s="69">
        <v>424457</v>
      </c>
      <c r="CM2" s="70">
        <v>427384</v>
      </c>
      <c r="CN2" s="69">
        <v>430343</v>
      </c>
      <c r="CO2" s="70">
        <v>433190</v>
      </c>
      <c r="CP2" s="69">
        <v>438159</v>
      </c>
      <c r="CQ2" s="70">
        <v>441942</v>
      </c>
    </row>
    <row r="3" spans="1:95" x14ac:dyDescent="0.25">
      <c r="A3" t="s">
        <v>376</v>
      </c>
      <c r="B3" s="69">
        <v>296215</v>
      </c>
      <c r="C3" s="70">
        <v>296316</v>
      </c>
      <c r="D3" s="69">
        <v>296705</v>
      </c>
      <c r="E3" s="70">
        <v>297905.25</v>
      </c>
      <c r="F3" s="69">
        <v>298090.5</v>
      </c>
      <c r="G3" s="70">
        <v>300166.5</v>
      </c>
      <c r="H3" s="69">
        <v>302801.5</v>
      </c>
      <c r="I3" s="70">
        <v>305208</v>
      </c>
      <c r="J3" s="69">
        <v>309235.75</v>
      </c>
      <c r="K3" s="70">
        <v>312719</v>
      </c>
      <c r="L3" s="69">
        <v>316452.5</v>
      </c>
      <c r="M3" s="70">
        <v>319488.75</v>
      </c>
      <c r="N3" s="69">
        <v>323966.5</v>
      </c>
      <c r="O3" s="70">
        <v>324107.25</v>
      </c>
      <c r="P3" s="69">
        <v>327115</v>
      </c>
      <c r="Q3" s="70">
        <v>331532</v>
      </c>
      <c r="R3" s="69">
        <v>337537.25</v>
      </c>
      <c r="S3" s="70">
        <v>340374.75</v>
      </c>
      <c r="T3" s="69">
        <v>345676</v>
      </c>
      <c r="U3" s="70">
        <v>350591</v>
      </c>
      <c r="V3" s="69">
        <v>356187.75</v>
      </c>
      <c r="W3" s="70">
        <v>360425.5</v>
      </c>
      <c r="X3" s="69">
        <v>364068.5</v>
      </c>
      <c r="Y3" s="70">
        <v>364715.75</v>
      </c>
      <c r="Z3" s="69">
        <v>366616.5</v>
      </c>
      <c r="AA3" s="70">
        <v>367565</v>
      </c>
      <c r="AB3" s="69">
        <v>367281.25</v>
      </c>
      <c r="AC3" s="70">
        <v>369536.5</v>
      </c>
      <c r="AD3" s="69">
        <v>375041.25</v>
      </c>
      <c r="AE3" s="70">
        <v>377178</v>
      </c>
      <c r="AF3" s="69">
        <v>380474.25</v>
      </c>
      <c r="AG3" s="70">
        <v>382583</v>
      </c>
      <c r="AH3" s="69">
        <v>384688</v>
      </c>
      <c r="AI3" s="70">
        <v>384116.25</v>
      </c>
      <c r="AJ3" s="69">
        <v>385565.75</v>
      </c>
      <c r="AK3" s="70">
        <v>388208</v>
      </c>
      <c r="AL3" s="69">
        <v>391010.5</v>
      </c>
      <c r="AM3" s="70">
        <v>395631.75</v>
      </c>
      <c r="AN3" s="69">
        <v>400333.25</v>
      </c>
      <c r="AO3" s="70">
        <v>403210</v>
      </c>
      <c r="AP3" s="69">
        <v>404585</v>
      </c>
      <c r="AQ3" s="70">
        <v>407464.75</v>
      </c>
      <c r="AR3" s="69">
        <v>412474</v>
      </c>
      <c r="AS3" s="70">
        <v>416566.5</v>
      </c>
      <c r="AT3" s="69">
        <v>419904.25</v>
      </c>
      <c r="AU3" s="70">
        <v>420102.25</v>
      </c>
      <c r="AV3" s="69">
        <v>421273.75</v>
      </c>
      <c r="AW3" s="70">
        <v>422865</v>
      </c>
      <c r="AX3" s="69">
        <v>425597</v>
      </c>
      <c r="AY3" s="70">
        <v>429701</v>
      </c>
      <c r="AZ3" s="69">
        <v>431483.5</v>
      </c>
      <c r="BA3" s="70">
        <v>432098.25</v>
      </c>
      <c r="BB3" s="69">
        <v>432354.25</v>
      </c>
      <c r="BC3" s="70">
        <v>433850</v>
      </c>
      <c r="BD3" s="69">
        <v>437472</v>
      </c>
      <c r="BE3" s="70">
        <v>432410</v>
      </c>
      <c r="BF3" s="69">
        <v>422533</v>
      </c>
      <c r="BG3" s="70">
        <v>417871.75</v>
      </c>
      <c r="BH3" s="69">
        <v>419761.25</v>
      </c>
      <c r="BI3" s="70">
        <v>424715.25</v>
      </c>
      <c r="BJ3" s="69">
        <v>429775</v>
      </c>
      <c r="BK3" s="70">
        <v>431984.75</v>
      </c>
      <c r="BL3" s="69">
        <v>435070.75</v>
      </c>
      <c r="BM3" s="70">
        <v>439989.25</v>
      </c>
      <c r="BN3" s="69">
        <v>443246.5</v>
      </c>
      <c r="BO3" s="70">
        <v>444087</v>
      </c>
      <c r="BP3" s="69">
        <v>450246</v>
      </c>
      <c r="BQ3" s="70">
        <v>453809.5</v>
      </c>
      <c r="BR3" s="69">
        <v>454024.25</v>
      </c>
      <c r="BS3" s="70">
        <v>455548.75</v>
      </c>
      <c r="BT3" s="69">
        <v>456150.75</v>
      </c>
      <c r="BU3" s="70">
        <v>457084.25</v>
      </c>
      <c r="BV3" s="69">
        <v>461150.75</v>
      </c>
      <c r="BW3" s="70">
        <v>463839.75</v>
      </c>
      <c r="BX3" s="69">
        <v>467590.75</v>
      </c>
      <c r="BY3" s="70">
        <v>472513.75</v>
      </c>
      <c r="BZ3" s="69">
        <v>473183</v>
      </c>
      <c r="CA3" s="70">
        <v>477571.75</v>
      </c>
      <c r="CB3" s="69">
        <v>482133.25</v>
      </c>
      <c r="CC3" s="70">
        <v>485530.75</v>
      </c>
      <c r="CD3" s="69">
        <v>482888.5</v>
      </c>
      <c r="CE3" s="70">
        <v>481587</v>
      </c>
      <c r="CF3" s="69">
        <v>483276</v>
      </c>
      <c r="CG3" s="70">
        <v>483602.5</v>
      </c>
      <c r="CH3" s="69">
        <v>486472.75</v>
      </c>
      <c r="CI3" s="70">
        <v>484261.75</v>
      </c>
      <c r="CJ3" s="69">
        <v>489514</v>
      </c>
      <c r="CK3" s="70">
        <v>492359.5</v>
      </c>
      <c r="CL3" s="69">
        <v>497322.75</v>
      </c>
      <c r="CM3" s="70">
        <v>502706.5</v>
      </c>
      <c r="CN3" s="69">
        <v>504364.5</v>
      </c>
      <c r="CO3" s="70">
        <v>506500.5</v>
      </c>
      <c r="CP3" s="69">
        <v>508617.5</v>
      </c>
      <c r="CQ3" s="70">
        <v>512238.25</v>
      </c>
    </row>
    <row r="4" spans="1:95" x14ac:dyDescent="0.25">
      <c r="A4" t="s">
        <v>377</v>
      </c>
      <c r="B4" s="69" t="s">
        <v>84</v>
      </c>
      <c r="C4" s="70" t="s">
        <v>84</v>
      </c>
      <c r="D4" s="69" t="s">
        <v>84</v>
      </c>
      <c r="E4" s="70" t="s">
        <v>84</v>
      </c>
      <c r="F4" s="69" t="s">
        <v>84</v>
      </c>
      <c r="G4" s="70" t="s">
        <v>84</v>
      </c>
      <c r="H4" s="69" t="s">
        <v>84</v>
      </c>
      <c r="I4" s="70" t="s">
        <v>84</v>
      </c>
      <c r="J4" s="69">
        <v>184043.040786</v>
      </c>
      <c r="K4" s="70">
        <v>181893.41732899999</v>
      </c>
      <c r="L4" s="69">
        <v>183830.11603800001</v>
      </c>
      <c r="M4" s="70">
        <v>187413.831607</v>
      </c>
      <c r="N4" s="69">
        <v>183891.93241000001</v>
      </c>
      <c r="O4" s="70">
        <v>198059.31919899999</v>
      </c>
      <c r="P4" s="69">
        <v>201211.08734200001</v>
      </c>
      <c r="Q4" s="70">
        <v>206325.148827</v>
      </c>
      <c r="R4" s="69">
        <v>207627.54667499999</v>
      </c>
      <c r="S4" s="70">
        <v>199095.85221499999</v>
      </c>
      <c r="T4" s="69">
        <v>203666.359597</v>
      </c>
      <c r="U4" s="70">
        <v>211017.10378599999</v>
      </c>
      <c r="V4" s="69">
        <v>212760.48331400001</v>
      </c>
      <c r="W4" s="70">
        <v>210401.73271899999</v>
      </c>
      <c r="X4" s="69">
        <v>219407.332945</v>
      </c>
      <c r="Y4" s="70">
        <v>219017.19935499999</v>
      </c>
      <c r="Z4" s="69">
        <v>219058.14418599999</v>
      </c>
      <c r="AA4" s="70">
        <v>222844.96068300001</v>
      </c>
      <c r="AB4" s="69">
        <v>220521.61348</v>
      </c>
      <c r="AC4" s="70">
        <v>232753.66627300001</v>
      </c>
      <c r="AD4" s="69">
        <v>219589.999519</v>
      </c>
      <c r="AE4" s="70">
        <v>224893.52863799999</v>
      </c>
      <c r="AF4" s="69">
        <v>225977.47499799999</v>
      </c>
      <c r="AG4" s="70">
        <v>230815.07696400001</v>
      </c>
      <c r="AH4" s="69">
        <v>234676.801087</v>
      </c>
      <c r="AI4" s="70">
        <v>224971.09022400001</v>
      </c>
      <c r="AJ4" s="69">
        <v>229273.12474200001</v>
      </c>
      <c r="AK4" s="70">
        <v>232797.24005600001</v>
      </c>
      <c r="AL4" s="69">
        <v>247714.91367099999</v>
      </c>
      <c r="AM4" s="70">
        <v>241490.148521</v>
      </c>
      <c r="AN4" s="69">
        <v>248016.600622</v>
      </c>
      <c r="AO4" s="70">
        <v>258623.06320100001</v>
      </c>
      <c r="AP4" s="69">
        <v>251911.63132399999</v>
      </c>
      <c r="AQ4" s="70">
        <v>265327.28837299999</v>
      </c>
      <c r="AR4" s="69">
        <v>269858.83398499998</v>
      </c>
      <c r="AS4" s="70">
        <v>271783.9607</v>
      </c>
      <c r="AT4" s="69">
        <v>273646.27669299999</v>
      </c>
      <c r="AU4" s="70">
        <v>279222.40701000002</v>
      </c>
      <c r="AV4" s="69">
        <v>278663.78409799997</v>
      </c>
      <c r="AW4" s="70">
        <v>282928.04535299999</v>
      </c>
      <c r="AX4" s="69">
        <v>295929.51588600001</v>
      </c>
      <c r="AY4" s="70">
        <v>302069.95614999998</v>
      </c>
      <c r="AZ4" s="69">
        <v>302440.702537</v>
      </c>
      <c r="BA4" s="70">
        <v>318393.15816200001</v>
      </c>
      <c r="BB4" s="69">
        <v>316132.21690699999</v>
      </c>
      <c r="BC4" s="70">
        <v>312046.21231899998</v>
      </c>
      <c r="BD4" s="69">
        <v>304010.32298599998</v>
      </c>
      <c r="BE4" s="70">
        <v>310923.50676199998</v>
      </c>
      <c r="BF4" s="69">
        <v>287367.48785500001</v>
      </c>
      <c r="BG4" s="70">
        <v>293110.32085299998</v>
      </c>
      <c r="BH4" s="69">
        <v>291758.07879900001</v>
      </c>
      <c r="BI4" s="70">
        <v>286627.980316</v>
      </c>
      <c r="BJ4" s="69">
        <v>277058.19545399997</v>
      </c>
      <c r="BK4" s="70">
        <v>279201.91992999997</v>
      </c>
      <c r="BL4" s="69">
        <v>277408.94202399999</v>
      </c>
      <c r="BM4" s="70">
        <v>285377.68956099998</v>
      </c>
      <c r="BN4" s="69">
        <v>279512.50235199998</v>
      </c>
      <c r="BO4" s="70">
        <v>281327.51459500002</v>
      </c>
      <c r="BP4" s="69">
        <v>289203.61605900002</v>
      </c>
      <c r="BQ4" s="70">
        <v>290059.324975</v>
      </c>
      <c r="BR4" s="69">
        <v>289939.90979599999</v>
      </c>
      <c r="BS4" s="70">
        <v>282793.05746799998</v>
      </c>
      <c r="BT4" s="69">
        <v>290725.84967999998</v>
      </c>
      <c r="BU4" s="70">
        <v>291424.86434999999</v>
      </c>
      <c r="BV4" s="69">
        <v>298095.33260700002</v>
      </c>
      <c r="BW4" s="70">
        <v>294158.17939800001</v>
      </c>
      <c r="BX4" s="69">
        <v>303168.09023199999</v>
      </c>
      <c r="BY4" s="70">
        <v>307203.250841</v>
      </c>
      <c r="BZ4" s="69">
        <v>301248.48446800001</v>
      </c>
      <c r="CA4" s="70">
        <v>299471.20826599997</v>
      </c>
      <c r="CB4" s="69">
        <v>314704.723719</v>
      </c>
      <c r="CC4" s="70">
        <v>312218.48749299999</v>
      </c>
      <c r="CD4" s="69">
        <v>311808.13397999998</v>
      </c>
      <c r="CE4" s="70">
        <v>321748.63636900001</v>
      </c>
      <c r="CF4" s="69">
        <v>322962.77507899998</v>
      </c>
      <c r="CG4" s="70">
        <v>325972.730966</v>
      </c>
      <c r="CH4" s="69">
        <v>326478.19495600002</v>
      </c>
      <c r="CI4" s="70">
        <v>339174.085395</v>
      </c>
      <c r="CJ4" s="69">
        <v>351774.34776199999</v>
      </c>
      <c r="CK4" s="70">
        <v>359347.75128899998</v>
      </c>
      <c r="CL4" s="69">
        <v>353286.34386700002</v>
      </c>
      <c r="CM4" s="70">
        <v>350353.70610000001</v>
      </c>
      <c r="CN4" s="69">
        <v>364028.21361199999</v>
      </c>
      <c r="CO4" s="70">
        <v>364027.63457300002</v>
      </c>
      <c r="CP4" s="69">
        <v>367838.50257200003</v>
      </c>
      <c r="CQ4" s="70">
        <v>374543.78638599999</v>
      </c>
    </row>
    <row r="5" spans="1:95" x14ac:dyDescent="0.25">
      <c r="A5" t="s">
        <v>378</v>
      </c>
      <c r="B5" s="69">
        <v>135668.96400000001</v>
      </c>
      <c r="C5" s="70">
        <v>139010.56099999999</v>
      </c>
      <c r="D5" s="69">
        <v>140598.15400000001</v>
      </c>
      <c r="E5" s="70">
        <v>141602.27100000001</v>
      </c>
      <c r="F5" s="69">
        <v>143121.87100000001</v>
      </c>
      <c r="G5" s="70">
        <v>144850.59299999999</v>
      </c>
      <c r="H5" s="69">
        <v>146667.35699999999</v>
      </c>
      <c r="I5" s="70">
        <v>148958.198</v>
      </c>
      <c r="J5" s="69">
        <v>150780.546</v>
      </c>
      <c r="K5" s="70">
        <v>151671.35500000001</v>
      </c>
      <c r="L5" s="69">
        <v>151723.31400000001</v>
      </c>
      <c r="M5" s="70">
        <v>154380.519</v>
      </c>
      <c r="N5" s="69">
        <v>156748.09099999999</v>
      </c>
      <c r="O5" s="70">
        <v>156733.31099999999</v>
      </c>
      <c r="P5" s="69">
        <v>158043.283</v>
      </c>
      <c r="Q5" s="70">
        <v>159366.785</v>
      </c>
      <c r="R5" s="69">
        <v>158013.23199999999</v>
      </c>
      <c r="S5" s="70">
        <v>164731.31899999999</v>
      </c>
      <c r="T5" s="69">
        <v>165398.87599999999</v>
      </c>
      <c r="U5" s="70">
        <v>168683.03599999999</v>
      </c>
      <c r="V5" s="69">
        <v>172360.70699999999</v>
      </c>
      <c r="W5" s="70">
        <v>177720.88</v>
      </c>
      <c r="X5" s="69">
        <v>183043.848</v>
      </c>
      <c r="Y5" s="70">
        <v>182564.48199999999</v>
      </c>
      <c r="Z5" s="69">
        <v>180681.391</v>
      </c>
      <c r="AA5" s="70">
        <v>179683.554</v>
      </c>
      <c r="AB5" s="69">
        <v>177838.73499999999</v>
      </c>
      <c r="AC5" s="70">
        <v>176797.53099999999</v>
      </c>
      <c r="AD5" s="69">
        <v>177573.41699999999</v>
      </c>
      <c r="AE5" s="70">
        <v>178465.63699999999</v>
      </c>
      <c r="AF5" s="69">
        <v>178620.67300000001</v>
      </c>
      <c r="AG5" s="70">
        <v>178149.25399999999</v>
      </c>
      <c r="AH5" s="69">
        <v>180120.21799999999</v>
      </c>
      <c r="AI5" s="70">
        <v>179606.43299999999</v>
      </c>
      <c r="AJ5" s="69">
        <v>181070.54300000001</v>
      </c>
      <c r="AK5" s="70">
        <v>181609.05799999999</v>
      </c>
      <c r="AL5" s="69">
        <v>185977.32699999999</v>
      </c>
      <c r="AM5" s="70">
        <v>187840.158</v>
      </c>
      <c r="AN5" s="69">
        <v>190258.66699999999</v>
      </c>
      <c r="AO5" s="70">
        <v>192620.315</v>
      </c>
      <c r="AP5" s="69">
        <v>193768.22200000001</v>
      </c>
      <c r="AQ5" s="70">
        <v>195786.90299999999</v>
      </c>
      <c r="AR5" s="69">
        <v>198085.054</v>
      </c>
      <c r="AS5" s="70">
        <v>201474.17300000001</v>
      </c>
      <c r="AT5" s="69">
        <v>205226.087</v>
      </c>
      <c r="AU5" s="70">
        <v>208827.62299999999</v>
      </c>
      <c r="AV5" s="69">
        <v>207394.18799999999</v>
      </c>
      <c r="AW5" s="70">
        <v>211051.81299999999</v>
      </c>
      <c r="AX5" s="69">
        <v>214988.777</v>
      </c>
      <c r="AY5" s="70">
        <v>218811.717</v>
      </c>
      <c r="AZ5" s="69">
        <v>222901.74</v>
      </c>
      <c r="BA5" s="70">
        <v>225626.89199999999</v>
      </c>
      <c r="BB5" s="69">
        <v>227681.726</v>
      </c>
      <c r="BC5" s="70">
        <v>228152.18599999999</v>
      </c>
      <c r="BD5" s="69">
        <v>228510.141</v>
      </c>
      <c r="BE5" s="70">
        <v>227038.15700000001</v>
      </c>
      <c r="BF5" s="69">
        <v>227209.31299999999</v>
      </c>
      <c r="BG5" s="70">
        <v>229143.258</v>
      </c>
      <c r="BH5" s="69">
        <v>231838.76800000001</v>
      </c>
      <c r="BI5" s="70">
        <v>235213.70499999999</v>
      </c>
      <c r="BJ5" s="69">
        <v>238733.73199999999</v>
      </c>
      <c r="BK5" s="70">
        <v>242206.59</v>
      </c>
      <c r="BL5" s="69">
        <v>244582.30600000001</v>
      </c>
      <c r="BM5" s="70">
        <v>248307.397</v>
      </c>
      <c r="BN5" s="69">
        <v>252493.557</v>
      </c>
      <c r="BO5" s="70">
        <v>255247.72099999999</v>
      </c>
      <c r="BP5" s="69">
        <v>259950.40700000001</v>
      </c>
      <c r="BQ5" s="70">
        <v>261159.182</v>
      </c>
      <c r="BR5" s="69">
        <v>260877.41899999999</v>
      </c>
      <c r="BS5" s="70">
        <v>260845.359</v>
      </c>
      <c r="BT5" s="69">
        <v>263629.299</v>
      </c>
      <c r="BU5" s="70">
        <v>266286.36700000003</v>
      </c>
      <c r="BV5" s="69">
        <v>269051.53700000001</v>
      </c>
      <c r="BW5" s="70">
        <v>273731.94099999999</v>
      </c>
      <c r="BX5" s="69">
        <v>276429.12300000002</v>
      </c>
      <c r="BY5" s="70">
        <v>277970.07900000003</v>
      </c>
      <c r="BZ5" s="69">
        <v>280609.32199999999</v>
      </c>
      <c r="CA5" s="70">
        <v>283533.24</v>
      </c>
      <c r="CB5" s="69">
        <v>285192.55099999998</v>
      </c>
      <c r="CC5" s="70">
        <v>289629.56900000002</v>
      </c>
      <c r="CD5" s="69">
        <v>290554.07400000002</v>
      </c>
      <c r="CE5" s="70">
        <v>291025.04499999998</v>
      </c>
      <c r="CF5" s="69">
        <v>291899.875</v>
      </c>
      <c r="CG5" s="70">
        <v>294918.69300000003</v>
      </c>
      <c r="CH5" s="69">
        <v>298086.92499999999</v>
      </c>
      <c r="CI5" s="70">
        <v>301993.17</v>
      </c>
      <c r="CJ5" s="69">
        <v>305456.08600000001</v>
      </c>
      <c r="CK5" s="70">
        <v>308738.788</v>
      </c>
      <c r="CL5" s="69">
        <v>309343.027</v>
      </c>
      <c r="CM5" s="70">
        <v>312201.97100000002</v>
      </c>
      <c r="CN5" s="69">
        <v>315786.06599999999</v>
      </c>
      <c r="CO5" s="70">
        <v>319311.21500000003</v>
      </c>
      <c r="CP5" s="69">
        <v>322892.23100000003</v>
      </c>
      <c r="CQ5" s="70">
        <v>323817.04499999998</v>
      </c>
    </row>
    <row r="6" spans="1:95" x14ac:dyDescent="0.25">
      <c r="A6" t="s">
        <v>379</v>
      </c>
      <c r="B6" s="69">
        <v>107610775</v>
      </c>
      <c r="C6" s="70">
        <v>108941875</v>
      </c>
      <c r="D6" s="69">
        <v>110155075</v>
      </c>
      <c r="E6" s="70">
        <v>110418075</v>
      </c>
      <c r="F6" s="69">
        <v>111454525</v>
      </c>
      <c r="G6" s="70">
        <v>112717025</v>
      </c>
      <c r="H6" s="69">
        <v>112684925</v>
      </c>
      <c r="I6" s="70">
        <v>113982575</v>
      </c>
      <c r="J6" s="69">
        <v>114379150</v>
      </c>
      <c r="K6" s="70">
        <v>113525475</v>
      </c>
      <c r="L6" s="69">
        <v>113893225</v>
      </c>
      <c r="M6" s="70">
        <v>113955350</v>
      </c>
      <c r="N6" s="69">
        <v>112579675</v>
      </c>
      <c r="O6" s="70">
        <v>112158225</v>
      </c>
      <c r="P6" s="69">
        <v>112333275</v>
      </c>
      <c r="Q6" s="70">
        <v>113303000</v>
      </c>
      <c r="R6" s="69">
        <v>111745250</v>
      </c>
      <c r="S6" s="70">
        <v>112288000</v>
      </c>
      <c r="T6" s="69">
        <v>112823350</v>
      </c>
      <c r="U6" s="70">
        <v>112814275</v>
      </c>
      <c r="V6" s="69">
        <v>115013500</v>
      </c>
      <c r="W6" s="70">
        <v>115253075</v>
      </c>
      <c r="X6" s="69">
        <v>115347125</v>
      </c>
      <c r="Y6" s="70">
        <v>116426675</v>
      </c>
      <c r="Z6" s="69">
        <v>117115875</v>
      </c>
      <c r="AA6" s="70">
        <v>116553000</v>
      </c>
      <c r="AB6" s="69">
        <v>115260775</v>
      </c>
      <c r="AC6" s="70">
        <v>114953550</v>
      </c>
      <c r="AD6" s="69">
        <v>115089900</v>
      </c>
      <c r="AE6" s="70">
        <v>115984350</v>
      </c>
      <c r="AF6" s="69">
        <v>116445000</v>
      </c>
      <c r="AG6" s="70">
        <v>116752125</v>
      </c>
      <c r="AH6" s="69">
        <v>116624100</v>
      </c>
      <c r="AI6" s="70">
        <v>117556700</v>
      </c>
      <c r="AJ6" s="69">
        <v>118032100</v>
      </c>
      <c r="AK6" s="70">
        <v>119342250</v>
      </c>
      <c r="AL6" s="69">
        <v>120270925</v>
      </c>
      <c r="AM6" s="70">
        <v>120229525</v>
      </c>
      <c r="AN6" s="69">
        <v>120857900</v>
      </c>
      <c r="AO6" s="70">
        <v>120535550</v>
      </c>
      <c r="AP6" s="69">
        <v>121116400</v>
      </c>
      <c r="AQ6" s="70">
        <v>122065975</v>
      </c>
      <c r="AR6" s="69">
        <v>123228925</v>
      </c>
      <c r="AS6" s="70">
        <v>123485900</v>
      </c>
      <c r="AT6" s="69">
        <v>123579275</v>
      </c>
      <c r="AU6" s="70">
        <v>124013825</v>
      </c>
      <c r="AV6" s="69">
        <v>123806000</v>
      </c>
      <c r="AW6" s="70">
        <v>125303425</v>
      </c>
      <c r="AX6" s="69">
        <v>126227775</v>
      </c>
      <c r="AY6" s="70">
        <v>126384850</v>
      </c>
      <c r="AZ6" s="69">
        <v>125827125</v>
      </c>
      <c r="BA6" s="70">
        <v>126432175</v>
      </c>
      <c r="BB6" s="69">
        <v>126821875</v>
      </c>
      <c r="BC6" s="70">
        <v>126193350</v>
      </c>
      <c r="BD6" s="69">
        <v>124599625</v>
      </c>
      <c r="BE6" s="70">
        <v>121726600</v>
      </c>
      <c r="BF6" s="69">
        <v>115787050</v>
      </c>
      <c r="BG6" s="70">
        <v>118243850</v>
      </c>
      <c r="BH6" s="69">
        <v>118295675</v>
      </c>
      <c r="BI6" s="70">
        <v>119939575</v>
      </c>
      <c r="BJ6" s="69">
        <v>121012475</v>
      </c>
      <c r="BK6" s="70">
        <v>122527650</v>
      </c>
      <c r="BL6" s="69">
        <v>124772875</v>
      </c>
      <c r="BM6" s="70">
        <v>123814475</v>
      </c>
      <c r="BN6" s="69">
        <v>121958025</v>
      </c>
      <c r="BO6" s="70">
        <v>121323825</v>
      </c>
      <c r="BP6" s="69">
        <v>124292250</v>
      </c>
      <c r="BQ6" s="70">
        <v>124078650</v>
      </c>
      <c r="BR6" s="69">
        <v>125555700</v>
      </c>
      <c r="BS6" s="70">
        <v>124725050</v>
      </c>
      <c r="BT6" s="69">
        <v>124254450</v>
      </c>
      <c r="BU6" s="70">
        <v>124504700</v>
      </c>
      <c r="BV6" s="69">
        <v>125979075</v>
      </c>
      <c r="BW6" s="70">
        <v>127063100</v>
      </c>
      <c r="BX6" s="69">
        <v>128057550</v>
      </c>
      <c r="BY6" s="70">
        <v>128017175</v>
      </c>
      <c r="BZ6" s="69">
        <v>129204725</v>
      </c>
      <c r="CA6" s="70">
        <v>126863800</v>
      </c>
      <c r="CB6" s="69">
        <v>126857750</v>
      </c>
      <c r="CC6" s="70">
        <v>127649725</v>
      </c>
      <c r="CD6" s="69">
        <v>129463700</v>
      </c>
      <c r="CE6" s="70">
        <v>129424100</v>
      </c>
      <c r="CF6" s="69">
        <v>129594150</v>
      </c>
      <c r="CG6" s="70">
        <v>129194450</v>
      </c>
      <c r="CH6" s="69">
        <v>130163525</v>
      </c>
      <c r="CI6" s="70">
        <v>130493500</v>
      </c>
      <c r="CJ6" s="69">
        <v>130865650</v>
      </c>
      <c r="CK6" s="70">
        <v>131166200</v>
      </c>
      <c r="CL6" s="69">
        <v>131907900</v>
      </c>
      <c r="CM6" s="70">
        <v>132540450</v>
      </c>
      <c r="CN6" s="69">
        <v>133479750</v>
      </c>
      <c r="CO6" s="70">
        <v>133746825</v>
      </c>
      <c r="CP6" s="69">
        <v>133381100</v>
      </c>
      <c r="CQ6" s="70">
        <v>134382500</v>
      </c>
    </row>
    <row r="7" spans="1:95" x14ac:dyDescent="0.25">
      <c r="A7" t="s">
        <v>380</v>
      </c>
      <c r="B7" s="69">
        <v>31371</v>
      </c>
      <c r="C7" s="70">
        <v>32084</v>
      </c>
      <c r="D7" s="69">
        <v>32058</v>
      </c>
      <c r="E7" s="70">
        <v>32376</v>
      </c>
      <c r="F7" s="69">
        <v>32632</v>
      </c>
      <c r="G7" s="70">
        <v>33062</v>
      </c>
      <c r="H7" s="69">
        <v>33389</v>
      </c>
      <c r="I7" s="70">
        <v>33594</v>
      </c>
      <c r="J7" s="69">
        <v>33416</v>
      </c>
      <c r="K7" s="70">
        <v>34201</v>
      </c>
      <c r="L7" s="69">
        <v>34789</v>
      </c>
      <c r="M7" s="70">
        <v>34270</v>
      </c>
      <c r="N7" s="69">
        <v>34243</v>
      </c>
      <c r="O7" s="70">
        <v>34054</v>
      </c>
      <c r="P7" s="69">
        <v>34360</v>
      </c>
      <c r="Q7" s="70">
        <v>35076</v>
      </c>
      <c r="R7" s="69">
        <v>35403</v>
      </c>
      <c r="S7" s="70">
        <v>35626</v>
      </c>
      <c r="T7" s="69">
        <v>36165</v>
      </c>
      <c r="U7" s="70">
        <v>36669</v>
      </c>
      <c r="V7" s="69">
        <v>37633</v>
      </c>
      <c r="W7" s="70">
        <v>37221</v>
      </c>
      <c r="X7" s="69">
        <v>37343</v>
      </c>
      <c r="Y7" s="70">
        <v>37620</v>
      </c>
      <c r="Z7" s="69">
        <v>37297</v>
      </c>
      <c r="AA7" s="70">
        <v>38474</v>
      </c>
      <c r="AB7" s="69">
        <v>38381</v>
      </c>
      <c r="AC7" s="70">
        <v>38936</v>
      </c>
      <c r="AD7" s="69">
        <v>39406</v>
      </c>
      <c r="AE7" s="70">
        <v>39749</v>
      </c>
      <c r="AF7" s="69">
        <v>40398</v>
      </c>
      <c r="AG7" s="70">
        <v>41316</v>
      </c>
      <c r="AH7" s="69">
        <v>41570</v>
      </c>
      <c r="AI7" s="70">
        <v>41616</v>
      </c>
      <c r="AJ7" s="69">
        <v>42220</v>
      </c>
      <c r="AK7" s="70">
        <v>42854</v>
      </c>
      <c r="AL7" s="69">
        <v>43773</v>
      </c>
      <c r="AM7" s="70">
        <v>43876</v>
      </c>
      <c r="AN7" s="69">
        <v>43977</v>
      </c>
      <c r="AO7" s="70">
        <v>44059</v>
      </c>
      <c r="AP7" s="69">
        <v>44136</v>
      </c>
      <c r="AQ7" s="70">
        <v>45233</v>
      </c>
      <c r="AR7" s="69">
        <v>45360</v>
      </c>
      <c r="AS7" s="70">
        <v>45445</v>
      </c>
      <c r="AT7" s="69">
        <v>45876</v>
      </c>
      <c r="AU7" s="70">
        <v>45767</v>
      </c>
      <c r="AV7" s="69">
        <v>46548</v>
      </c>
      <c r="AW7" s="70">
        <v>46928</v>
      </c>
      <c r="AX7" s="69">
        <v>47337</v>
      </c>
      <c r="AY7" s="70">
        <v>47977</v>
      </c>
      <c r="AZ7" s="69">
        <v>48478</v>
      </c>
      <c r="BA7" s="70">
        <v>48664</v>
      </c>
      <c r="BB7" s="69">
        <v>48473</v>
      </c>
      <c r="BC7" s="70">
        <v>47756</v>
      </c>
      <c r="BD7" s="69">
        <v>47744</v>
      </c>
      <c r="BE7" s="70">
        <v>47703</v>
      </c>
      <c r="BF7" s="69">
        <v>47378</v>
      </c>
      <c r="BG7" s="70">
        <v>47948</v>
      </c>
      <c r="BH7" s="69">
        <v>48230</v>
      </c>
      <c r="BI7" s="70">
        <v>48744</v>
      </c>
      <c r="BJ7" s="69">
        <v>49275</v>
      </c>
      <c r="BK7" s="70">
        <v>49575</v>
      </c>
      <c r="BL7" s="69">
        <v>48921</v>
      </c>
      <c r="BM7" s="70">
        <v>48381</v>
      </c>
      <c r="BN7" s="69">
        <v>49214</v>
      </c>
      <c r="BO7" s="70">
        <v>49674</v>
      </c>
      <c r="BP7" s="69">
        <v>50266</v>
      </c>
      <c r="BQ7" s="70">
        <v>50663</v>
      </c>
      <c r="BR7" s="69">
        <v>50715</v>
      </c>
      <c r="BS7" s="70">
        <v>51053</v>
      </c>
      <c r="BT7" s="69">
        <v>51304</v>
      </c>
      <c r="BU7" s="70">
        <v>51838</v>
      </c>
      <c r="BV7" s="69">
        <v>52153</v>
      </c>
      <c r="BW7" s="70">
        <v>52048</v>
      </c>
      <c r="BX7" s="69">
        <v>52475</v>
      </c>
      <c r="BY7" s="70">
        <v>52755</v>
      </c>
      <c r="BZ7" s="69">
        <v>53339</v>
      </c>
      <c r="CA7" s="70">
        <v>53652</v>
      </c>
      <c r="CB7" s="69">
        <v>54283</v>
      </c>
      <c r="CC7" s="70">
        <v>54968</v>
      </c>
      <c r="CD7" s="69">
        <v>55387</v>
      </c>
      <c r="CE7" s="70">
        <v>55943</v>
      </c>
      <c r="CF7" s="69">
        <v>56752</v>
      </c>
      <c r="CG7" s="70">
        <v>57334</v>
      </c>
      <c r="CH7" s="69">
        <v>58070</v>
      </c>
      <c r="CI7" s="70">
        <v>58569</v>
      </c>
      <c r="CJ7" s="69">
        <v>58889</v>
      </c>
      <c r="CK7" s="70">
        <v>59222</v>
      </c>
      <c r="CL7" s="69">
        <v>59466</v>
      </c>
      <c r="CM7" s="70">
        <v>60051</v>
      </c>
      <c r="CN7" s="69">
        <v>60722</v>
      </c>
      <c r="CO7" s="70">
        <v>60891</v>
      </c>
      <c r="CP7" s="69">
        <v>61140</v>
      </c>
      <c r="CQ7" s="70">
        <v>61875</v>
      </c>
    </row>
    <row r="8" spans="1:95" x14ac:dyDescent="0.25">
      <c r="A8" t="s">
        <v>381</v>
      </c>
      <c r="B8" s="69">
        <v>494574</v>
      </c>
      <c r="C8" s="70">
        <v>498890</v>
      </c>
      <c r="D8" s="69">
        <v>510646</v>
      </c>
      <c r="E8" s="70">
        <v>516945</v>
      </c>
      <c r="F8" s="69">
        <v>524753</v>
      </c>
      <c r="G8" s="70">
        <v>524034</v>
      </c>
      <c r="H8" s="69">
        <v>541497</v>
      </c>
      <c r="I8" s="70">
        <v>532810</v>
      </c>
      <c r="J8" s="69">
        <v>547116</v>
      </c>
      <c r="K8" s="70">
        <v>560314</v>
      </c>
      <c r="L8" s="69">
        <v>559711</v>
      </c>
      <c r="M8" s="70">
        <v>567619</v>
      </c>
      <c r="N8" s="69">
        <v>573095</v>
      </c>
      <c r="O8" s="70">
        <v>579589</v>
      </c>
      <c r="P8" s="69">
        <v>569193</v>
      </c>
      <c r="Q8" s="70">
        <v>572104</v>
      </c>
      <c r="R8" s="69">
        <v>576242</v>
      </c>
      <c r="S8" s="70">
        <v>576504</v>
      </c>
      <c r="T8" s="69">
        <v>588350</v>
      </c>
      <c r="U8" s="70">
        <v>598471</v>
      </c>
      <c r="V8" s="69">
        <v>607318</v>
      </c>
      <c r="W8" s="70">
        <v>598547</v>
      </c>
      <c r="X8" s="69">
        <v>604356</v>
      </c>
      <c r="Y8" s="70">
        <v>604594</v>
      </c>
      <c r="Z8" s="69">
        <v>611667</v>
      </c>
      <c r="AA8" s="70">
        <v>610581</v>
      </c>
      <c r="AB8" s="69">
        <v>618097</v>
      </c>
      <c r="AC8" s="70">
        <v>623469</v>
      </c>
      <c r="AD8" s="69">
        <v>618016</v>
      </c>
      <c r="AE8" s="70">
        <v>630856</v>
      </c>
      <c r="AF8" s="69">
        <v>621494</v>
      </c>
      <c r="AG8" s="70">
        <v>628512</v>
      </c>
      <c r="AH8" s="69">
        <v>628727</v>
      </c>
      <c r="AI8" s="70">
        <v>625733</v>
      </c>
      <c r="AJ8" s="69">
        <v>634524</v>
      </c>
      <c r="AK8" s="70">
        <v>634728</v>
      </c>
      <c r="AL8" s="69">
        <v>657036</v>
      </c>
      <c r="AM8" s="70">
        <v>658388</v>
      </c>
      <c r="AN8" s="69">
        <v>650786</v>
      </c>
      <c r="AO8" s="70">
        <v>657180</v>
      </c>
      <c r="AP8" s="69">
        <v>668071</v>
      </c>
      <c r="AQ8" s="70">
        <v>671574</v>
      </c>
      <c r="AR8" s="69">
        <v>677146</v>
      </c>
      <c r="AS8" s="70">
        <v>678669</v>
      </c>
      <c r="AT8" s="69">
        <v>683039</v>
      </c>
      <c r="AU8" s="70">
        <v>683892</v>
      </c>
      <c r="AV8" s="69">
        <v>690911</v>
      </c>
      <c r="AW8" s="70">
        <v>703556</v>
      </c>
      <c r="AX8" s="69">
        <v>704076</v>
      </c>
      <c r="AY8" s="70">
        <v>704065</v>
      </c>
      <c r="AZ8" s="69">
        <v>713099</v>
      </c>
      <c r="BA8" s="70">
        <v>720859</v>
      </c>
      <c r="BB8" s="69">
        <v>712091</v>
      </c>
      <c r="BC8" s="70">
        <v>712446</v>
      </c>
      <c r="BD8" s="69">
        <v>711144</v>
      </c>
      <c r="BE8" s="70">
        <v>713372</v>
      </c>
      <c r="BF8" s="69">
        <v>707593</v>
      </c>
      <c r="BG8" s="70">
        <v>701369</v>
      </c>
      <c r="BH8" s="69">
        <v>701821</v>
      </c>
      <c r="BI8" s="70">
        <v>702195</v>
      </c>
      <c r="BJ8" s="69">
        <v>716010</v>
      </c>
      <c r="BK8" s="70">
        <v>708399</v>
      </c>
      <c r="BL8" s="69">
        <v>690819</v>
      </c>
      <c r="BM8" s="70">
        <v>710213</v>
      </c>
      <c r="BN8" s="69">
        <v>710486</v>
      </c>
      <c r="BO8" s="70">
        <v>707548</v>
      </c>
      <c r="BP8" s="69">
        <v>718949</v>
      </c>
      <c r="BQ8" s="70">
        <v>719320</v>
      </c>
      <c r="BR8" s="69">
        <v>734701</v>
      </c>
      <c r="BS8" s="70">
        <v>736433</v>
      </c>
      <c r="BT8" s="69">
        <v>725758</v>
      </c>
      <c r="BU8" s="70">
        <v>731689</v>
      </c>
      <c r="BV8" s="69">
        <v>733289</v>
      </c>
      <c r="BW8" s="70">
        <v>738586</v>
      </c>
      <c r="BX8" s="69">
        <v>745830</v>
      </c>
      <c r="BY8" s="70">
        <v>744509</v>
      </c>
      <c r="BZ8" s="69">
        <v>748235</v>
      </c>
      <c r="CA8" s="70">
        <v>753765</v>
      </c>
      <c r="CB8" s="69">
        <v>756934</v>
      </c>
      <c r="CC8" s="70">
        <v>766187</v>
      </c>
      <c r="CD8" s="69">
        <v>764247</v>
      </c>
      <c r="CE8" s="70">
        <v>768298</v>
      </c>
      <c r="CF8" s="69">
        <v>777301</v>
      </c>
      <c r="CG8" s="70">
        <v>770475</v>
      </c>
      <c r="CH8" s="69">
        <v>777810</v>
      </c>
      <c r="CI8" s="70">
        <v>775498</v>
      </c>
      <c r="CJ8" s="69">
        <v>769534</v>
      </c>
      <c r="CK8" s="70">
        <v>784852</v>
      </c>
      <c r="CL8" s="69">
        <v>788296</v>
      </c>
      <c r="CM8" s="70">
        <v>794507</v>
      </c>
      <c r="CN8" s="69">
        <v>798720</v>
      </c>
      <c r="CO8" s="70">
        <v>800333</v>
      </c>
      <c r="CP8" s="69">
        <v>802927</v>
      </c>
      <c r="CQ8" s="70">
        <v>806538</v>
      </c>
    </row>
    <row r="9" spans="1:95" x14ac:dyDescent="0.25">
      <c r="A9" t="s">
        <v>382</v>
      </c>
      <c r="B9" s="69">
        <v>663253</v>
      </c>
      <c r="C9" s="70">
        <v>666783</v>
      </c>
      <c r="D9" s="69">
        <v>669171</v>
      </c>
      <c r="E9" s="70">
        <v>678124</v>
      </c>
      <c r="F9" s="69">
        <v>680609</v>
      </c>
      <c r="G9" s="70">
        <v>675514</v>
      </c>
      <c r="H9" s="69">
        <v>678693</v>
      </c>
      <c r="I9" s="70">
        <v>683834</v>
      </c>
      <c r="J9" s="69">
        <v>687904</v>
      </c>
      <c r="K9" s="70">
        <v>696629</v>
      </c>
      <c r="L9" s="69">
        <v>703595</v>
      </c>
      <c r="M9" s="70">
        <v>715527</v>
      </c>
      <c r="N9" s="69">
        <v>717310</v>
      </c>
      <c r="O9" s="70">
        <v>728940</v>
      </c>
      <c r="P9" s="69">
        <v>732721</v>
      </c>
      <c r="Q9" s="70">
        <v>740877</v>
      </c>
      <c r="R9" s="69">
        <v>751836</v>
      </c>
      <c r="S9" s="70">
        <v>754206</v>
      </c>
      <c r="T9" s="69">
        <v>761708</v>
      </c>
      <c r="U9" s="70">
        <v>775650</v>
      </c>
      <c r="V9" s="69">
        <v>781231</v>
      </c>
      <c r="W9" s="70">
        <v>798326</v>
      </c>
      <c r="X9" s="69">
        <v>805262</v>
      </c>
      <c r="Y9" s="70">
        <v>807510</v>
      </c>
      <c r="Z9" s="69">
        <v>805435</v>
      </c>
      <c r="AA9" s="70">
        <v>809040</v>
      </c>
      <c r="AB9" s="69">
        <v>813996</v>
      </c>
      <c r="AC9" s="70">
        <v>818907</v>
      </c>
      <c r="AD9" s="69">
        <v>818586</v>
      </c>
      <c r="AE9" s="70">
        <v>829891</v>
      </c>
      <c r="AF9" s="69">
        <v>831456</v>
      </c>
      <c r="AG9" s="70">
        <v>835160</v>
      </c>
      <c r="AH9" s="69">
        <v>845123</v>
      </c>
      <c r="AI9" s="70">
        <v>841551</v>
      </c>
      <c r="AJ9" s="69">
        <v>852954</v>
      </c>
      <c r="AK9" s="70">
        <v>858143</v>
      </c>
      <c r="AL9" s="69">
        <v>871423</v>
      </c>
      <c r="AM9" s="70">
        <v>877659</v>
      </c>
      <c r="AN9" s="69">
        <v>885257</v>
      </c>
      <c r="AO9" s="70">
        <v>892516</v>
      </c>
      <c r="AP9" s="69">
        <v>893567</v>
      </c>
      <c r="AQ9" s="70">
        <v>903057</v>
      </c>
      <c r="AR9" s="69">
        <v>911654</v>
      </c>
      <c r="AS9" s="70">
        <v>917712</v>
      </c>
      <c r="AT9" s="69">
        <v>935639</v>
      </c>
      <c r="AU9" s="70">
        <v>946454</v>
      </c>
      <c r="AV9" s="69">
        <v>958918</v>
      </c>
      <c r="AW9" s="70">
        <v>964445</v>
      </c>
      <c r="AX9" s="69">
        <v>972691</v>
      </c>
      <c r="AY9" s="70">
        <v>979797</v>
      </c>
      <c r="AZ9" s="69">
        <v>987330</v>
      </c>
      <c r="BA9" s="70">
        <v>1000119</v>
      </c>
      <c r="BB9" s="69">
        <v>986711</v>
      </c>
      <c r="BC9" s="70">
        <v>988675</v>
      </c>
      <c r="BD9" s="69">
        <v>986524</v>
      </c>
      <c r="BE9" s="70">
        <v>949709</v>
      </c>
      <c r="BF9" s="69">
        <v>925777</v>
      </c>
      <c r="BG9" s="70">
        <v>926216</v>
      </c>
      <c r="BH9" s="69">
        <v>926884</v>
      </c>
      <c r="BI9" s="70">
        <v>932134</v>
      </c>
      <c r="BJ9" s="69">
        <v>954227</v>
      </c>
      <c r="BK9" s="70">
        <v>975053</v>
      </c>
      <c r="BL9" s="69">
        <v>987631</v>
      </c>
      <c r="BM9" s="70">
        <v>1005679</v>
      </c>
      <c r="BN9" s="69">
        <v>1004670</v>
      </c>
      <c r="BO9" s="70">
        <v>1007692</v>
      </c>
      <c r="BP9" s="69">
        <v>1017590</v>
      </c>
      <c r="BQ9" s="70">
        <v>1000413</v>
      </c>
      <c r="BR9" s="69">
        <v>1004501</v>
      </c>
      <c r="BS9" s="70">
        <v>1011057</v>
      </c>
      <c r="BT9" s="69">
        <v>1010405</v>
      </c>
      <c r="BU9" s="70">
        <v>1005451</v>
      </c>
      <c r="BV9" s="69">
        <v>1017239</v>
      </c>
      <c r="BW9" s="70">
        <v>1013549</v>
      </c>
      <c r="BX9" s="69">
        <v>1020874</v>
      </c>
      <c r="BY9" s="70">
        <v>1028889</v>
      </c>
      <c r="BZ9" s="69">
        <v>1035952</v>
      </c>
      <c r="CA9" s="70">
        <v>1043763</v>
      </c>
      <c r="CB9" s="69">
        <v>1048718</v>
      </c>
      <c r="CC9" s="70">
        <v>1062618</v>
      </c>
      <c r="CD9" s="69">
        <v>1073253</v>
      </c>
      <c r="CE9" s="70">
        <v>1082806</v>
      </c>
      <c r="CF9" s="69">
        <v>1099735</v>
      </c>
      <c r="CG9" s="70">
        <v>1111766</v>
      </c>
      <c r="CH9" s="69">
        <v>1111714</v>
      </c>
      <c r="CI9" s="70">
        <v>1114516</v>
      </c>
      <c r="CJ9" s="69">
        <v>1121640</v>
      </c>
      <c r="CK9" s="70">
        <v>1126974</v>
      </c>
      <c r="CL9" s="69">
        <v>1129259</v>
      </c>
      <c r="CM9" s="70">
        <v>1142602</v>
      </c>
      <c r="CN9" s="69">
        <v>1150785</v>
      </c>
      <c r="CO9" s="70">
        <v>1157816</v>
      </c>
      <c r="CP9" s="69">
        <v>1166755</v>
      </c>
      <c r="CQ9" s="70">
        <v>1172534</v>
      </c>
    </row>
    <row r="10" spans="1:95" x14ac:dyDescent="0.25">
      <c r="A10" t="s">
        <v>383</v>
      </c>
      <c r="B10" s="69">
        <v>112787.7445</v>
      </c>
      <c r="C10" s="70">
        <v>113083.527227</v>
      </c>
      <c r="D10" s="69">
        <v>113878.16171499999</v>
      </c>
      <c r="E10" s="70">
        <v>114000.16755500001</v>
      </c>
      <c r="F10" s="69">
        <v>114288.752138</v>
      </c>
      <c r="G10" s="70">
        <v>113980.842989</v>
      </c>
      <c r="H10" s="69">
        <v>113647.302421</v>
      </c>
      <c r="I10" s="70">
        <v>114253.055957</v>
      </c>
      <c r="J10" s="69">
        <v>115123.60335799999</v>
      </c>
      <c r="K10" s="70">
        <v>115941.60264500001</v>
      </c>
      <c r="L10" s="69">
        <v>117318.089935</v>
      </c>
      <c r="M10" s="70">
        <v>118395.19476</v>
      </c>
      <c r="N10" s="69">
        <v>119223.289242</v>
      </c>
      <c r="O10" s="70">
        <v>120632.18121900001</v>
      </c>
      <c r="P10" s="69">
        <v>120510.85196</v>
      </c>
      <c r="Q10" s="70">
        <v>120102.855597</v>
      </c>
      <c r="R10" s="69">
        <v>120178.636339</v>
      </c>
      <c r="S10" s="70">
        <v>121272.904171</v>
      </c>
      <c r="T10" s="69">
        <v>122028.029377</v>
      </c>
      <c r="U10" s="70">
        <v>124912.128155</v>
      </c>
      <c r="V10" s="69">
        <v>125880.991192</v>
      </c>
      <c r="W10" s="70">
        <v>126406.03700900001</v>
      </c>
      <c r="X10" s="69">
        <v>127387.907137</v>
      </c>
      <c r="Y10" s="70">
        <v>128639.030277</v>
      </c>
      <c r="Z10" s="69">
        <v>128688.02134799999</v>
      </c>
      <c r="AA10" s="70">
        <v>129001.68725</v>
      </c>
      <c r="AB10" s="69">
        <v>128605.23717199999</v>
      </c>
      <c r="AC10" s="70">
        <v>128544.428035</v>
      </c>
      <c r="AD10" s="69">
        <v>128890.294263</v>
      </c>
      <c r="AE10" s="70">
        <v>129000.86255999999</v>
      </c>
      <c r="AF10" s="69">
        <v>129205.608333</v>
      </c>
      <c r="AG10" s="70">
        <v>128708.32518699999</v>
      </c>
      <c r="AH10" s="69">
        <v>127818.29042400001</v>
      </c>
      <c r="AI10" s="70">
        <v>128088.55730499999</v>
      </c>
      <c r="AJ10" s="69">
        <v>129339.676884</v>
      </c>
      <c r="AK10" s="70">
        <v>130921.026078</v>
      </c>
      <c r="AL10" s="69">
        <v>131800.35028099999</v>
      </c>
      <c r="AM10" s="70">
        <v>132335.608412</v>
      </c>
      <c r="AN10" s="69">
        <v>132680.31264600001</v>
      </c>
      <c r="AO10" s="70">
        <v>132875.960345</v>
      </c>
      <c r="AP10" s="69">
        <v>134482.40882899999</v>
      </c>
      <c r="AQ10" s="70">
        <v>136010.98235499999</v>
      </c>
      <c r="AR10" s="69">
        <v>137362.53768000001</v>
      </c>
      <c r="AS10" s="70">
        <v>138594.187405</v>
      </c>
      <c r="AT10" s="69">
        <v>140139.16472599999</v>
      </c>
      <c r="AU10" s="70">
        <v>141337.57410100001</v>
      </c>
      <c r="AV10" s="69">
        <v>142504.26550899999</v>
      </c>
      <c r="AW10" s="70">
        <v>144745.40554199999</v>
      </c>
      <c r="AX10" s="69">
        <v>145989.88295599999</v>
      </c>
      <c r="AY10" s="70">
        <v>147589.40709299999</v>
      </c>
      <c r="AZ10" s="69">
        <v>148785.44497300001</v>
      </c>
      <c r="BA10" s="70">
        <v>149723.87409900001</v>
      </c>
      <c r="BB10" s="69">
        <v>151059.50139200001</v>
      </c>
      <c r="BC10" s="70">
        <v>152029.469343</v>
      </c>
      <c r="BD10" s="69">
        <v>152204.594086</v>
      </c>
      <c r="BE10" s="70">
        <v>149291.39979299999</v>
      </c>
      <c r="BF10" s="69">
        <v>146967.63975</v>
      </c>
      <c r="BG10" s="70">
        <v>146951.62762000001</v>
      </c>
      <c r="BH10" s="69">
        <v>148413.402482</v>
      </c>
      <c r="BI10" s="70">
        <v>148782.51207</v>
      </c>
      <c r="BJ10" s="69">
        <v>150306.68551899999</v>
      </c>
      <c r="BK10" s="70">
        <v>151781.68246899999</v>
      </c>
      <c r="BL10" s="69">
        <v>152453.33365799999</v>
      </c>
      <c r="BM10" s="70">
        <v>153521.54936899999</v>
      </c>
      <c r="BN10" s="69">
        <v>154258.801187</v>
      </c>
      <c r="BO10" s="70">
        <v>155011.16450399999</v>
      </c>
      <c r="BP10" s="69">
        <v>154514.545659</v>
      </c>
      <c r="BQ10" s="70">
        <v>155457.81443500001</v>
      </c>
      <c r="BR10" s="69">
        <v>155598.343253</v>
      </c>
      <c r="BS10" s="70">
        <v>155984.173947</v>
      </c>
      <c r="BT10" s="69">
        <v>156788.66550599999</v>
      </c>
      <c r="BU10" s="70">
        <v>157104.66085499999</v>
      </c>
      <c r="BV10" s="69">
        <v>157754.007839</v>
      </c>
      <c r="BW10" s="70">
        <v>158994.54911299999</v>
      </c>
      <c r="BX10" s="69">
        <v>160105.994683</v>
      </c>
      <c r="BY10" s="70">
        <v>160384.664662</v>
      </c>
      <c r="BZ10" s="69">
        <v>161570.74335199999</v>
      </c>
      <c r="CA10" s="70">
        <v>162541.61467099999</v>
      </c>
      <c r="CB10" s="69">
        <v>163814.65958499999</v>
      </c>
      <c r="CC10" s="70">
        <v>165148.23061599999</v>
      </c>
      <c r="CD10" s="69">
        <v>164623.491626</v>
      </c>
      <c r="CE10" s="70">
        <v>164668.783822</v>
      </c>
      <c r="CF10" s="69">
        <v>165708.51384500001</v>
      </c>
      <c r="CG10" s="70">
        <v>166336.59270800001</v>
      </c>
      <c r="CH10" s="69">
        <v>167292.597576</v>
      </c>
      <c r="CI10" s="70">
        <v>167812.345229</v>
      </c>
      <c r="CJ10" s="69">
        <v>168481.19711099999</v>
      </c>
      <c r="CK10" s="70">
        <v>168248.154867</v>
      </c>
      <c r="CL10" s="69">
        <v>168903.902909</v>
      </c>
      <c r="CM10" s="70">
        <v>170138.99275199999</v>
      </c>
      <c r="CN10" s="69">
        <v>171300.59664100001</v>
      </c>
      <c r="CO10" s="70">
        <v>172680.26839300001</v>
      </c>
      <c r="CP10" s="69">
        <v>174381.95457500001</v>
      </c>
      <c r="CQ10" s="70">
        <v>175638.02413800001</v>
      </c>
    </row>
    <row r="11" spans="1:95" x14ac:dyDescent="0.25">
      <c r="A11" t="s">
        <v>389</v>
      </c>
      <c r="B11" s="69">
        <v>2635911</v>
      </c>
      <c r="C11" s="70">
        <v>2643775</v>
      </c>
      <c r="D11" s="69">
        <v>2666265</v>
      </c>
      <c r="E11" s="70">
        <v>2684369.5</v>
      </c>
      <c r="F11" s="69">
        <v>2704474</v>
      </c>
      <c r="G11" s="70">
        <v>2749580.5</v>
      </c>
      <c r="H11" s="69">
        <v>2774244</v>
      </c>
      <c r="I11" s="70">
        <v>2803051.25</v>
      </c>
      <c r="J11" s="69">
        <v>2821146.75</v>
      </c>
      <c r="K11" s="70">
        <v>2868034.25</v>
      </c>
      <c r="L11" s="69">
        <v>2903909</v>
      </c>
      <c r="M11" s="70">
        <v>2928848.25</v>
      </c>
      <c r="N11" s="69">
        <v>2958121.5</v>
      </c>
      <c r="O11" s="70">
        <v>2985508</v>
      </c>
      <c r="P11" s="69">
        <v>3022903.5</v>
      </c>
      <c r="Q11" s="70">
        <v>3071750</v>
      </c>
      <c r="R11" s="69">
        <v>3100823.25</v>
      </c>
      <c r="S11" s="70">
        <v>3124673.5</v>
      </c>
      <c r="T11" s="69">
        <v>3165596.25</v>
      </c>
      <c r="U11" s="70">
        <v>3219398.25</v>
      </c>
      <c r="V11" s="69">
        <v>3231044.75</v>
      </c>
      <c r="W11" s="70">
        <v>3290210.5</v>
      </c>
      <c r="X11" s="69">
        <v>3294604.75</v>
      </c>
      <c r="Y11" s="70">
        <v>3315126.5</v>
      </c>
      <c r="Z11" s="69">
        <v>3305672.5</v>
      </c>
      <c r="AA11" s="70">
        <v>3324996</v>
      </c>
      <c r="AB11" s="69">
        <v>3311196</v>
      </c>
      <c r="AC11" s="70">
        <v>3320214.75</v>
      </c>
      <c r="AD11" s="69">
        <v>3349250.5</v>
      </c>
      <c r="AE11" s="70">
        <v>3369538</v>
      </c>
      <c r="AF11" s="69">
        <v>3384518</v>
      </c>
      <c r="AG11" s="70">
        <v>3389758</v>
      </c>
      <c r="AH11" s="69">
        <v>3408563.25</v>
      </c>
      <c r="AI11" s="70">
        <v>3437885.75</v>
      </c>
      <c r="AJ11" s="69">
        <v>3496268.25</v>
      </c>
      <c r="AK11" s="70">
        <v>3536411.25</v>
      </c>
      <c r="AL11" s="69">
        <v>3555286.75</v>
      </c>
      <c r="AM11" s="70">
        <v>3582380.75</v>
      </c>
      <c r="AN11" s="69">
        <v>3616246</v>
      </c>
      <c r="AO11" s="70">
        <v>3652469</v>
      </c>
      <c r="AP11" s="69">
        <v>3692900.5</v>
      </c>
      <c r="AQ11" s="70">
        <v>3709945.5</v>
      </c>
      <c r="AR11" s="69">
        <v>3743013.5</v>
      </c>
      <c r="AS11" s="70">
        <v>3766649.25</v>
      </c>
      <c r="AT11" s="69">
        <v>3816756.5</v>
      </c>
      <c r="AU11" s="70">
        <v>3825676.25</v>
      </c>
      <c r="AV11" s="69">
        <v>3831592</v>
      </c>
      <c r="AW11" s="70">
        <v>3864232</v>
      </c>
      <c r="AX11" s="69">
        <v>3873332</v>
      </c>
      <c r="AY11" s="70">
        <v>3895521.25</v>
      </c>
      <c r="AZ11" s="69">
        <v>3916684.5</v>
      </c>
      <c r="BA11" s="70">
        <v>3940491.75</v>
      </c>
      <c r="BB11" s="69">
        <v>3917845.75</v>
      </c>
      <c r="BC11" s="70">
        <v>3938077</v>
      </c>
      <c r="BD11" s="69">
        <v>3916758</v>
      </c>
      <c r="BE11" s="70">
        <v>3832006.75</v>
      </c>
      <c r="BF11" s="69">
        <v>3788985</v>
      </c>
      <c r="BG11" s="70">
        <v>3783529.25</v>
      </c>
      <c r="BH11" s="69">
        <v>3797305.5</v>
      </c>
      <c r="BI11" s="70">
        <v>3839014.5</v>
      </c>
      <c r="BJ11" s="69">
        <v>3853786.25</v>
      </c>
      <c r="BK11" s="70">
        <v>3889319.25</v>
      </c>
      <c r="BL11" s="69">
        <v>3917991.75</v>
      </c>
      <c r="BM11" s="70">
        <v>3937656.25</v>
      </c>
      <c r="BN11" s="69">
        <v>3928188.5</v>
      </c>
      <c r="BO11" s="70">
        <v>3956274</v>
      </c>
      <c r="BP11" s="69">
        <v>3955175</v>
      </c>
      <c r="BQ11" s="70">
        <v>4001026.75</v>
      </c>
      <c r="BR11" s="69">
        <v>4032354.5</v>
      </c>
      <c r="BS11" s="70">
        <v>4049701.75</v>
      </c>
      <c r="BT11" s="69">
        <v>4055166.75</v>
      </c>
      <c r="BU11" s="70">
        <v>4059784.5</v>
      </c>
      <c r="BV11" s="69">
        <v>4095741</v>
      </c>
      <c r="BW11" s="70">
        <v>4100795</v>
      </c>
      <c r="BX11" s="69">
        <v>4132921.25</v>
      </c>
      <c r="BY11" s="70">
        <v>4165912.25</v>
      </c>
      <c r="BZ11" s="69">
        <v>4155424</v>
      </c>
      <c r="CA11" s="70">
        <v>4207527.75</v>
      </c>
      <c r="CB11" s="69">
        <v>4258393</v>
      </c>
      <c r="CC11" s="70">
        <v>4278486.25</v>
      </c>
      <c r="CD11" s="69">
        <v>4313686</v>
      </c>
      <c r="CE11" s="70">
        <v>4349257.25</v>
      </c>
      <c r="CF11" s="69">
        <v>4359700.5</v>
      </c>
      <c r="CG11" s="70">
        <v>4364056.25</v>
      </c>
      <c r="CH11" s="69">
        <v>4380843.5</v>
      </c>
      <c r="CI11" s="70">
        <v>4405621.5</v>
      </c>
      <c r="CJ11" s="69">
        <v>4426676.25</v>
      </c>
      <c r="CK11" s="70">
        <v>4446046.25</v>
      </c>
      <c r="CL11" s="69">
        <v>4465755.75</v>
      </c>
      <c r="CM11" s="70">
        <v>4498787.5</v>
      </c>
      <c r="CN11" s="69">
        <v>4530210.75</v>
      </c>
      <c r="CO11" s="70">
        <v>4555939.5</v>
      </c>
      <c r="CP11" s="69">
        <v>4580990.75</v>
      </c>
      <c r="CQ11" s="70">
        <v>4627894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zoomScale="50" zoomScaleNormal="50" workbookViewId="0"/>
  </sheetViews>
  <sheetFormatPr baseColWidth="10" defaultRowHeight="15" x14ac:dyDescent="0.25"/>
  <cols>
    <col min="1" max="1" width="13" style="49" customWidth="1"/>
    <col min="2" max="2" width="23.5703125" customWidth="1"/>
    <col min="23" max="16384" width="11.42578125" style="46"/>
  </cols>
  <sheetData>
    <row r="1" spans="1:25" ht="36" customHeight="1" x14ac:dyDescent="0.25">
      <c r="A1" s="42" t="s">
        <v>86</v>
      </c>
      <c r="B1" s="31" t="s">
        <v>245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  <c r="J1" s="7" t="s">
        <v>44</v>
      </c>
      <c r="K1" s="7" t="s">
        <v>45</v>
      </c>
      <c r="L1" s="7" t="s">
        <v>16</v>
      </c>
      <c r="M1" s="7" t="s">
        <v>46</v>
      </c>
      <c r="N1" s="7" t="s">
        <v>47</v>
      </c>
      <c r="O1" s="7" t="s">
        <v>48</v>
      </c>
      <c r="P1" s="7" t="s">
        <v>49</v>
      </c>
      <c r="Q1" s="7" t="s">
        <v>50</v>
      </c>
      <c r="R1" s="41" t="s">
        <v>51</v>
      </c>
      <c r="S1" s="7" t="s">
        <v>52</v>
      </c>
      <c r="T1" s="7" t="s">
        <v>53</v>
      </c>
      <c r="U1" s="7" t="s">
        <v>54</v>
      </c>
      <c r="V1" s="7" t="s">
        <v>246</v>
      </c>
      <c r="W1" s="7" t="s">
        <v>390</v>
      </c>
      <c r="X1" s="48"/>
      <c r="Y1" s="48"/>
    </row>
    <row r="2" spans="1:25" x14ac:dyDescent="0.25">
      <c r="A2" s="43" t="s">
        <v>87</v>
      </c>
      <c r="B2" s="14" t="s">
        <v>84</v>
      </c>
      <c r="C2" s="11" t="s">
        <v>84</v>
      </c>
      <c r="D2" s="11" t="s">
        <v>84</v>
      </c>
      <c r="E2" s="11" t="s">
        <v>84</v>
      </c>
      <c r="F2" s="11">
        <v>274054</v>
      </c>
      <c r="G2" s="11" t="s">
        <v>84</v>
      </c>
      <c r="H2" s="11" t="s">
        <v>84</v>
      </c>
      <c r="I2" s="11" t="s">
        <v>84</v>
      </c>
      <c r="J2" s="11" t="s">
        <v>84</v>
      </c>
      <c r="K2" s="11" t="s">
        <v>84</v>
      </c>
      <c r="L2" s="11" t="s">
        <v>84</v>
      </c>
      <c r="M2" s="11" t="s">
        <v>84</v>
      </c>
      <c r="N2" s="11" t="s">
        <v>84</v>
      </c>
      <c r="O2" s="11" t="s">
        <v>84</v>
      </c>
      <c r="P2" s="11" t="s">
        <v>84</v>
      </c>
      <c r="Q2" s="11" t="s">
        <v>84</v>
      </c>
      <c r="R2" s="11" t="s">
        <v>84</v>
      </c>
      <c r="S2" s="11" t="s">
        <v>84</v>
      </c>
      <c r="T2" s="11" t="s">
        <v>84</v>
      </c>
      <c r="U2" s="11" t="s">
        <v>84</v>
      </c>
      <c r="V2" s="11">
        <f>COUNT(C2:U2)</f>
        <v>1</v>
      </c>
      <c r="W2" s="11">
        <f>COUNT(C2:M2)</f>
        <v>1</v>
      </c>
    </row>
    <row r="3" spans="1:25" x14ac:dyDescent="0.25">
      <c r="A3" s="43" t="s">
        <v>88</v>
      </c>
      <c r="B3" s="14" t="s">
        <v>84</v>
      </c>
      <c r="C3" s="11" t="s">
        <v>84</v>
      </c>
      <c r="D3" s="11" t="s">
        <v>84</v>
      </c>
      <c r="E3" s="11" t="s">
        <v>84</v>
      </c>
      <c r="F3" s="11">
        <v>275524</v>
      </c>
      <c r="G3" s="11" t="s">
        <v>84</v>
      </c>
      <c r="H3" s="11" t="s">
        <v>84</v>
      </c>
      <c r="I3" s="11" t="s">
        <v>84</v>
      </c>
      <c r="J3" s="11" t="s">
        <v>84</v>
      </c>
      <c r="K3" s="11" t="s">
        <v>84</v>
      </c>
      <c r="L3" s="11" t="s">
        <v>84</v>
      </c>
      <c r="M3" s="11" t="s">
        <v>84</v>
      </c>
      <c r="N3" s="11" t="s">
        <v>84</v>
      </c>
      <c r="O3" s="11" t="s">
        <v>84</v>
      </c>
      <c r="P3" s="11" t="s">
        <v>84</v>
      </c>
      <c r="Q3" s="11" t="s">
        <v>84</v>
      </c>
      <c r="R3" s="11" t="s">
        <v>84</v>
      </c>
      <c r="S3" s="11" t="s">
        <v>84</v>
      </c>
      <c r="T3" s="11" t="s">
        <v>84</v>
      </c>
      <c r="U3" s="11" t="s">
        <v>84</v>
      </c>
      <c r="V3" s="11">
        <f t="shared" ref="V3:V42" si="0">COUNT(C3:U3)</f>
        <v>1</v>
      </c>
      <c r="W3" s="11">
        <f t="shared" ref="W3:W66" si="1">COUNT(C3:M3)</f>
        <v>1</v>
      </c>
    </row>
    <row r="4" spans="1:25" x14ac:dyDescent="0.25">
      <c r="A4" s="43" t="s">
        <v>89</v>
      </c>
      <c r="B4" s="14" t="s">
        <v>84</v>
      </c>
      <c r="C4" s="11" t="s">
        <v>84</v>
      </c>
      <c r="D4" s="11" t="s">
        <v>84</v>
      </c>
      <c r="E4" s="11" t="s">
        <v>84</v>
      </c>
      <c r="F4" s="11">
        <v>279153</v>
      </c>
      <c r="G4" s="11" t="s">
        <v>84</v>
      </c>
      <c r="H4" s="11" t="s">
        <v>84</v>
      </c>
      <c r="I4" s="11" t="s">
        <v>84</v>
      </c>
      <c r="J4" s="11" t="s">
        <v>84</v>
      </c>
      <c r="K4" s="11" t="s">
        <v>84</v>
      </c>
      <c r="L4" s="11" t="s">
        <v>84</v>
      </c>
      <c r="M4" s="11" t="s">
        <v>84</v>
      </c>
      <c r="N4" s="11" t="s">
        <v>84</v>
      </c>
      <c r="O4" s="11" t="s">
        <v>84</v>
      </c>
      <c r="P4" s="11" t="s">
        <v>84</v>
      </c>
      <c r="Q4" s="11" t="s">
        <v>84</v>
      </c>
      <c r="R4" s="11" t="s">
        <v>84</v>
      </c>
      <c r="S4" s="11" t="s">
        <v>84</v>
      </c>
      <c r="T4" s="11" t="s">
        <v>84</v>
      </c>
      <c r="U4" s="11" t="s">
        <v>84</v>
      </c>
      <c r="V4" s="11">
        <f t="shared" si="0"/>
        <v>1</v>
      </c>
      <c r="W4" s="11">
        <f t="shared" si="1"/>
        <v>1</v>
      </c>
    </row>
    <row r="5" spans="1:25" x14ac:dyDescent="0.25">
      <c r="A5" s="43" t="s">
        <v>90</v>
      </c>
      <c r="B5" s="14" t="s">
        <v>84</v>
      </c>
      <c r="C5" s="11" t="s">
        <v>84</v>
      </c>
      <c r="D5" s="11" t="s">
        <v>84</v>
      </c>
      <c r="E5" s="11" t="s">
        <v>84</v>
      </c>
      <c r="F5" s="11">
        <v>279886</v>
      </c>
      <c r="G5" s="11" t="s">
        <v>84</v>
      </c>
      <c r="H5" s="11" t="s">
        <v>84</v>
      </c>
      <c r="I5" s="11" t="s">
        <v>84</v>
      </c>
      <c r="J5" s="11" t="s">
        <v>84</v>
      </c>
      <c r="K5" s="11" t="s">
        <v>84</v>
      </c>
      <c r="L5" s="11" t="s">
        <v>84</v>
      </c>
      <c r="M5" s="11" t="s">
        <v>84</v>
      </c>
      <c r="N5" s="11" t="s">
        <v>84</v>
      </c>
      <c r="O5" s="11" t="s">
        <v>84</v>
      </c>
      <c r="P5" s="11" t="s">
        <v>84</v>
      </c>
      <c r="Q5" s="11" t="s">
        <v>84</v>
      </c>
      <c r="R5" s="11" t="s">
        <v>84</v>
      </c>
      <c r="S5" s="11" t="s">
        <v>84</v>
      </c>
      <c r="T5" s="11" t="s">
        <v>84</v>
      </c>
      <c r="U5" s="11" t="s">
        <v>84</v>
      </c>
      <c r="V5" s="11">
        <f t="shared" si="0"/>
        <v>1</v>
      </c>
      <c r="W5" s="11">
        <f t="shared" si="1"/>
        <v>1</v>
      </c>
    </row>
    <row r="6" spans="1:25" x14ac:dyDescent="0.25">
      <c r="A6" s="43" t="s">
        <v>91</v>
      </c>
      <c r="B6" s="14" t="s">
        <v>84</v>
      </c>
      <c r="C6" s="11" t="s">
        <v>84</v>
      </c>
      <c r="D6" s="11" t="s">
        <v>84</v>
      </c>
      <c r="E6" s="11" t="s">
        <v>84</v>
      </c>
      <c r="F6" s="11">
        <v>280975.09999999998</v>
      </c>
      <c r="G6" s="11" t="s">
        <v>84</v>
      </c>
      <c r="H6" s="11" t="s">
        <v>84</v>
      </c>
      <c r="I6" s="11" t="s">
        <v>84</v>
      </c>
      <c r="J6" s="11" t="s">
        <v>84</v>
      </c>
      <c r="K6" s="11" t="s">
        <v>84</v>
      </c>
      <c r="L6" s="11" t="s">
        <v>84</v>
      </c>
      <c r="M6" s="11" t="s">
        <v>84</v>
      </c>
      <c r="N6" s="11" t="s">
        <v>84</v>
      </c>
      <c r="O6" s="11" t="s">
        <v>84</v>
      </c>
      <c r="P6" s="11" t="s">
        <v>84</v>
      </c>
      <c r="Q6" s="11" t="s">
        <v>84</v>
      </c>
      <c r="R6" s="11" t="s">
        <v>84</v>
      </c>
      <c r="S6" s="11" t="s">
        <v>84</v>
      </c>
      <c r="T6" s="11" t="s">
        <v>84</v>
      </c>
      <c r="U6" s="11" t="s">
        <v>84</v>
      </c>
      <c r="V6" s="11">
        <f t="shared" si="0"/>
        <v>1</v>
      </c>
      <c r="W6" s="11">
        <f t="shared" si="1"/>
        <v>1</v>
      </c>
    </row>
    <row r="7" spans="1:25" x14ac:dyDescent="0.25">
      <c r="A7" s="43" t="s">
        <v>92</v>
      </c>
      <c r="B7" s="14" t="s">
        <v>84</v>
      </c>
      <c r="C7" s="11" t="s">
        <v>84</v>
      </c>
      <c r="D7" s="11" t="s">
        <v>84</v>
      </c>
      <c r="E7" s="11" t="s">
        <v>84</v>
      </c>
      <c r="F7" s="11">
        <v>279365.5</v>
      </c>
      <c r="G7" s="11" t="s">
        <v>84</v>
      </c>
      <c r="H7" s="11" t="s">
        <v>84</v>
      </c>
      <c r="I7" s="11" t="s">
        <v>84</v>
      </c>
      <c r="J7" s="11" t="s">
        <v>84</v>
      </c>
      <c r="K7" s="11" t="s">
        <v>84</v>
      </c>
      <c r="L7" s="11" t="s">
        <v>84</v>
      </c>
      <c r="M7" s="11" t="s">
        <v>84</v>
      </c>
      <c r="N7" s="11" t="s">
        <v>84</v>
      </c>
      <c r="O7" s="11" t="s">
        <v>84</v>
      </c>
      <c r="P7" s="11" t="s">
        <v>84</v>
      </c>
      <c r="Q7" s="11" t="s">
        <v>84</v>
      </c>
      <c r="R7" s="11" t="s">
        <v>84</v>
      </c>
      <c r="S7" s="11" t="s">
        <v>84</v>
      </c>
      <c r="T7" s="11" t="s">
        <v>84</v>
      </c>
      <c r="U7" s="11" t="s">
        <v>84</v>
      </c>
      <c r="V7" s="11">
        <f t="shared" si="0"/>
        <v>1</v>
      </c>
      <c r="W7" s="11">
        <f t="shared" si="1"/>
        <v>1</v>
      </c>
    </row>
    <row r="8" spans="1:25" x14ac:dyDescent="0.25">
      <c r="A8" s="43" t="s">
        <v>93</v>
      </c>
      <c r="B8" s="14" t="s">
        <v>84</v>
      </c>
      <c r="C8" s="11" t="s">
        <v>84</v>
      </c>
      <c r="D8" s="11" t="s">
        <v>84</v>
      </c>
      <c r="E8" s="11" t="s">
        <v>84</v>
      </c>
      <c r="F8" s="11">
        <v>279359.7</v>
      </c>
      <c r="G8" s="11" t="s">
        <v>84</v>
      </c>
      <c r="H8" s="11" t="s">
        <v>84</v>
      </c>
      <c r="I8" s="11" t="s">
        <v>84</v>
      </c>
      <c r="J8" s="11" t="s">
        <v>84</v>
      </c>
      <c r="K8" s="11" t="s">
        <v>84</v>
      </c>
      <c r="L8" s="11" t="s">
        <v>84</v>
      </c>
      <c r="M8" s="11" t="s">
        <v>84</v>
      </c>
      <c r="N8" s="11" t="s">
        <v>84</v>
      </c>
      <c r="O8" s="11" t="s">
        <v>84</v>
      </c>
      <c r="P8" s="11" t="s">
        <v>84</v>
      </c>
      <c r="Q8" s="11" t="s">
        <v>84</v>
      </c>
      <c r="R8" s="11" t="s">
        <v>84</v>
      </c>
      <c r="S8" s="11" t="s">
        <v>84</v>
      </c>
      <c r="T8" s="11" t="s">
        <v>84</v>
      </c>
      <c r="U8" s="11" t="s">
        <v>84</v>
      </c>
      <c r="V8" s="11">
        <f t="shared" si="0"/>
        <v>1</v>
      </c>
      <c r="W8" s="11">
        <f t="shared" si="1"/>
        <v>1</v>
      </c>
    </row>
    <row r="9" spans="1:25" x14ac:dyDescent="0.25">
      <c r="A9" s="43" t="s">
        <v>94</v>
      </c>
      <c r="B9" s="14" t="s">
        <v>84</v>
      </c>
      <c r="C9" s="11" t="s">
        <v>84</v>
      </c>
      <c r="D9" s="11" t="s">
        <v>84</v>
      </c>
      <c r="E9" s="11" t="s">
        <v>84</v>
      </c>
      <c r="F9" s="11">
        <v>279187.8</v>
      </c>
      <c r="G9" s="11" t="s">
        <v>84</v>
      </c>
      <c r="H9" s="11" t="s">
        <v>84</v>
      </c>
      <c r="I9" s="11" t="s">
        <v>84</v>
      </c>
      <c r="J9" s="11" t="s">
        <v>84</v>
      </c>
      <c r="K9" s="11" t="s">
        <v>84</v>
      </c>
      <c r="L9" s="11" t="s">
        <v>84</v>
      </c>
      <c r="M9" s="11" t="s">
        <v>84</v>
      </c>
      <c r="N9" s="11" t="s">
        <v>84</v>
      </c>
      <c r="O9" s="11" t="s">
        <v>84</v>
      </c>
      <c r="P9" s="11" t="s">
        <v>84</v>
      </c>
      <c r="Q9" s="11" t="s">
        <v>84</v>
      </c>
      <c r="R9" s="11" t="s">
        <v>84</v>
      </c>
      <c r="S9" s="11" t="s">
        <v>84</v>
      </c>
      <c r="T9" s="11" t="s">
        <v>84</v>
      </c>
      <c r="U9" s="11" t="s">
        <v>84</v>
      </c>
      <c r="V9" s="11">
        <f t="shared" si="0"/>
        <v>1</v>
      </c>
      <c r="W9" s="11">
        <f t="shared" si="1"/>
        <v>1</v>
      </c>
    </row>
    <row r="10" spans="1:25" x14ac:dyDescent="0.25">
      <c r="A10" s="43" t="s">
        <v>95</v>
      </c>
      <c r="B10" s="14" t="s">
        <v>84</v>
      </c>
      <c r="C10" s="11" t="s">
        <v>84</v>
      </c>
      <c r="D10" s="11" t="s">
        <v>84</v>
      </c>
      <c r="E10" s="11" t="s">
        <v>84</v>
      </c>
      <c r="F10" s="11">
        <v>280151</v>
      </c>
      <c r="G10" s="11" t="s">
        <v>84</v>
      </c>
      <c r="H10" s="11" t="s">
        <v>84</v>
      </c>
      <c r="I10" s="11" t="s">
        <v>84</v>
      </c>
      <c r="J10" s="11" t="s">
        <v>84</v>
      </c>
      <c r="K10" s="11" t="s">
        <v>84</v>
      </c>
      <c r="L10" s="11" t="s">
        <v>84</v>
      </c>
      <c r="M10" s="11" t="s">
        <v>84</v>
      </c>
      <c r="N10" s="11" t="s">
        <v>84</v>
      </c>
      <c r="O10" s="11" t="s">
        <v>84</v>
      </c>
      <c r="P10" s="11" t="s">
        <v>84</v>
      </c>
      <c r="Q10" s="11" t="s">
        <v>84</v>
      </c>
      <c r="R10" s="11" t="s">
        <v>84</v>
      </c>
      <c r="S10" s="11" t="s">
        <v>84</v>
      </c>
      <c r="T10" s="11" t="s">
        <v>84</v>
      </c>
      <c r="U10" s="11" t="s">
        <v>84</v>
      </c>
      <c r="V10" s="11">
        <f t="shared" si="0"/>
        <v>1</v>
      </c>
      <c r="W10" s="11">
        <f t="shared" si="1"/>
        <v>1</v>
      </c>
    </row>
    <row r="11" spans="1:25" x14ac:dyDescent="0.25">
      <c r="A11" s="43" t="s">
        <v>96</v>
      </c>
      <c r="B11" s="14" t="s">
        <v>84</v>
      </c>
      <c r="C11" s="11" t="s">
        <v>84</v>
      </c>
      <c r="D11" s="11" t="s">
        <v>84</v>
      </c>
      <c r="E11" s="11" t="s">
        <v>84</v>
      </c>
      <c r="F11" s="11">
        <v>281546</v>
      </c>
      <c r="G11" s="11" t="s">
        <v>84</v>
      </c>
      <c r="H11" s="11" t="s">
        <v>84</v>
      </c>
      <c r="I11" s="11" t="s">
        <v>84</v>
      </c>
      <c r="J11" s="11" t="s">
        <v>84</v>
      </c>
      <c r="K11" s="11" t="s">
        <v>84</v>
      </c>
      <c r="L11" s="11" t="s">
        <v>84</v>
      </c>
      <c r="M11" s="11" t="s">
        <v>84</v>
      </c>
      <c r="N11" s="11" t="s">
        <v>84</v>
      </c>
      <c r="O11" s="11" t="s">
        <v>84</v>
      </c>
      <c r="P11" s="11" t="s">
        <v>84</v>
      </c>
      <c r="Q11" s="11" t="s">
        <v>84</v>
      </c>
      <c r="R11" s="11" t="s">
        <v>84</v>
      </c>
      <c r="S11" s="11" t="s">
        <v>84</v>
      </c>
      <c r="T11" s="11" t="s">
        <v>84</v>
      </c>
      <c r="U11" s="11" t="s">
        <v>84</v>
      </c>
      <c r="V11" s="11">
        <f t="shared" si="0"/>
        <v>1</v>
      </c>
      <c r="W11" s="11">
        <f t="shared" si="1"/>
        <v>1</v>
      </c>
    </row>
    <row r="12" spans="1:25" x14ac:dyDescent="0.25">
      <c r="A12" s="43" t="s">
        <v>97</v>
      </c>
      <c r="B12" s="14" t="s">
        <v>84</v>
      </c>
      <c r="C12" s="11" t="s">
        <v>84</v>
      </c>
      <c r="D12" s="11" t="s">
        <v>84</v>
      </c>
      <c r="E12" s="11" t="s">
        <v>84</v>
      </c>
      <c r="F12" s="11">
        <v>283783.5</v>
      </c>
      <c r="G12" s="11" t="s">
        <v>84</v>
      </c>
      <c r="H12" s="11" t="s">
        <v>84</v>
      </c>
      <c r="I12" s="11" t="s">
        <v>84</v>
      </c>
      <c r="J12" s="11" t="s">
        <v>84</v>
      </c>
      <c r="K12" s="11" t="s">
        <v>84</v>
      </c>
      <c r="L12" s="11" t="s">
        <v>84</v>
      </c>
      <c r="M12" s="11" t="s">
        <v>84</v>
      </c>
      <c r="N12" s="11" t="s">
        <v>84</v>
      </c>
      <c r="O12" s="11" t="s">
        <v>84</v>
      </c>
      <c r="P12" s="11" t="s">
        <v>84</v>
      </c>
      <c r="Q12" s="11" t="s">
        <v>84</v>
      </c>
      <c r="R12" s="11" t="s">
        <v>84</v>
      </c>
      <c r="S12" s="11" t="s">
        <v>84</v>
      </c>
      <c r="T12" s="11" t="s">
        <v>84</v>
      </c>
      <c r="U12" s="11" t="s">
        <v>84</v>
      </c>
      <c r="V12" s="11">
        <f t="shared" si="0"/>
        <v>1</v>
      </c>
      <c r="W12" s="11">
        <f t="shared" si="1"/>
        <v>1</v>
      </c>
    </row>
    <row r="13" spans="1:25" x14ac:dyDescent="0.25">
      <c r="A13" s="43" t="s">
        <v>98</v>
      </c>
      <c r="B13" s="14" t="s">
        <v>84</v>
      </c>
      <c r="C13" s="11" t="s">
        <v>84</v>
      </c>
      <c r="D13" s="11" t="s">
        <v>84</v>
      </c>
      <c r="E13" s="11" t="s">
        <v>84</v>
      </c>
      <c r="F13" s="11">
        <v>285327.3</v>
      </c>
      <c r="G13" s="11" t="s">
        <v>84</v>
      </c>
      <c r="H13" s="11" t="s">
        <v>84</v>
      </c>
      <c r="I13" s="11" t="s">
        <v>84</v>
      </c>
      <c r="J13" s="11" t="s">
        <v>84</v>
      </c>
      <c r="K13" s="11" t="s">
        <v>84</v>
      </c>
      <c r="L13" s="11" t="s">
        <v>84</v>
      </c>
      <c r="M13" s="11" t="s">
        <v>84</v>
      </c>
      <c r="N13" s="11" t="s">
        <v>84</v>
      </c>
      <c r="O13" s="11" t="s">
        <v>84</v>
      </c>
      <c r="P13" s="11" t="s">
        <v>84</v>
      </c>
      <c r="Q13" s="11" t="s">
        <v>84</v>
      </c>
      <c r="R13" s="11" t="s">
        <v>84</v>
      </c>
      <c r="S13" s="11" t="s">
        <v>84</v>
      </c>
      <c r="T13" s="11" t="s">
        <v>84</v>
      </c>
      <c r="U13" s="11" t="s">
        <v>84</v>
      </c>
      <c r="V13" s="11">
        <f t="shared" si="0"/>
        <v>1</v>
      </c>
      <c r="W13" s="11">
        <f t="shared" si="1"/>
        <v>1</v>
      </c>
    </row>
    <row r="14" spans="1:25" x14ac:dyDescent="0.25">
      <c r="A14" s="43" t="s">
        <v>99</v>
      </c>
      <c r="B14" s="14" t="s">
        <v>84</v>
      </c>
      <c r="C14" s="11" t="s">
        <v>84</v>
      </c>
      <c r="D14" s="11" t="s">
        <v>84</v>
      </c>
      <c r="E14" s="11" t="s">
        <v>84</v>
      </c>
      <c r="F14" s="11">
        <v>287592.8</v>
      </c>
      <c r="G14" s="11" t="s">
        <v>84</v>
      </c>
      <c r="H14" s="11" t="s">
        <v>84</v>
      </c>
      <c r="I14" s="11" t="s">
        <v>84</v>
      </c>
      <c r="J14" s="11" t="s">
        <v>84</v>
      </c>
      <c r="K14" s="11" t="s">
        <v>84</v>
      </c>
      <c r="L14" s="11" t="s">
        <v>84</v>
      </c>
      <c r="M14" s="11" t="s">
        <v>84</v>
      </c>
      <c r="N14" s="11" t="s">
        <v>84</v>
      </c>
      <c r="O14" s="11" t="s">
        <v>84</v>
      </c>
      <c r="P14" s="11" t="s">
        <v>84</v>
      </c>
      <c r="Q14" s="11" t="s">
        <v>84</v>
      </c>
      <c r="R14" s="11" t="s">
        <v>84</v>
      </c>
      <c r="S14" s="11" t="s">
        <v>84</v>
      </c>
      <c r="T14" s="11" t="s">
        <v>84</v>
      </c>
      <c r="U14" s="11" t="s">
        <v>84</v>
      </c>
      <c r="V14" s="11">
        <f t="shared" si="0"/>
        <v>1</v>
      </c>
      <c r="W14" s="11">
        <f t="shared" si="1"/>
        <v>1</v>
      </c>
    </row>
    <row r="15" spans="1:25" x14ac:dyDescent="0.25">
      <c r="A15" s="43" t="s">
        <v>100</v>
      </c>
      <c r="B15" s="14" t="s">
        <v>84</v>
      </c>
      <c r="C15" s="11" t="s">
        <v>84</v>
      </c>
      <c r="D15" s="11" t="s">
        <v>84</v>
      </c>
      <c r="E15" s="11" t="s">
        <v>84</v>
      </c>
      <c r="F15" s="11">
        <v>289610</v>
      </c>
      <c r="G15" s="11" t="s">
        <v>84</v>
      </c>
      <c r="H15" s="11" t="s">
        <v>84</v>
      </c>
      <c r="I15" s="11" t="s">
        <v>84</v>
      </c>
      <c r="J15" s="11" t="s">
        <v>84</v>
      </c>
      <c r="K15" s="11" t="s">
        <v>84</v>
      </c>
      <c r="L15" s="11" t="s">
        <v>84</v>
      </c>
      <c r="M15" s="11" t="s">
        <v>84</v>
      </c>
      <c r="N15" s="11" t="s">
        <v>84</v>
      </c>
      <c r="O15" s="11" t="s">
        <v>84</v>
      </c>
      <c r="P15" s="11" t="s">
        <v>84</v>
      </c>
      <c r="Q15" s="11" t="s">
        <v>84</v>
      </c>
      <c r="R15" s="11" t="s">
        <v>84</v>
      </c>
      <c r="S15" s="11" t="s">
        <v>84</v>
      </c>
      <c r="T15" s="11" t="s">
        <v>84</v>
      </c>
      <c r="U15" s="11" t="s">
        <v>84</v>
      </c>
      <c r="V15" s="11">
        <f t="shared" si="0"/>
        <v>1</v>
      </c>
      <c r="W15" s="11">
        <f t="shared" si="1"/>
        <v>1</v>
      </c>
    </row>
    <row r="16" spans="1:25" x14ac:dyDescent="0.25">
      <c r="A16" s="43" t="s">
        <v>101</v>
      </c>
      <c r="B16" s="14" t="s">
        <v>84</v>
      </c>
      <c r="C16" s="11" t="s">
        <v>84</v>
      </c>
      <c r="D16" s="11" t="s">
        <v>84</v>
      </c>
      <c r="E16" s="11" t="s">
        <v>84</v>
      </c>
      <c r="F16" s="11">
        <v>289750.09999999998</v>
      </c>
      <c r="G16" s="11" t="s">
        <v>84</v>
      </c>
      <c r="H16" s="11" t="s">
        <v>84</v>
      </c>
      <c r="I16" s="11" t="s">
        <v>84</v>
      </c>
      <c r="J16" s="11" t="s">
        <v>84</v>
      </c>
      <c r="K16" s="11" t="s">
        <v>84</v>
      </c>
      <c r="L16" s="11" t="s">
        <v>84</v>
      </c>
      <c r="M16" s="11" t="s">
        <v>84</v>
      </c>
      <c r="N16" s="11" t="s">
        <v>84</v>
      </c>
      <c r="O16" s="11" t="s">
        <v>84</v>
      </c>
      <c r="P16" s="11" t="s">
        <v>84</v>
      </c>
      <c r="Q16" s="11" t="s">
        <v>84</v>
      </c>
      <c r="R16" s="11" t="s">
        <v>84</v>
      </c>
      <c r="S16" s="11" t="s">
        <v>84</v>
      </c>
      <c r="T16" s="11" t="s">
        <v>84</v>
      </c>
      <c r="U16" s="11" t="s">
        <v>84</v>
      </c>
      <c r="V16" s="11">
        <f t="shared" si="0"/>
        <v>1</v>
      </c>
      <c r="W16" s="11">
        <f t="shared" si="1"/>
        <v>1</v>
      </c>
    </row>
    <row r="17" spans="1:23" x14ac:dyDescent="0.25">
      <c r="A17" s="43" t="s">
        <v>102</v>
      </c>
      <c r="B17" s="14" t="s">
        <v>84</v>
      </c>
      <c r="C17" s="11" t="s">
        <v>84</v>
      </c>
      <c r="D17" s="11" t="s">
        <v>84</v>
      </c>
      <c r="E17" s="11" t="s">
        <v>84</v>
      </c>
      <c r="F17" s="11">
        <v>291481.3</v>
      </c>
      <c r="G17" s="11" t="s">
        <v>84</v>
      </c>
      <c r="H17" s="11" t="s">
        <v>84</v>
      </c>
      <c r="I17" s="11" t="s">
        <v>84</v>
      </c>
      <c r="J17" s="11" t="s">
        <v>84</v>
      </c>
      <c r="K17" s="11" t="s">
        <v>84</v>
      </c>
      <c r="L17" s="11" t="s">
        <v>84</v>
      </c>
      <c r="M17" s="11" t="s">
        <v>84</v>
      </c>
      <c r="N17" s="11" t="s">
        <v>84</v>
      </c>
      <c r="O17" s="11" t="s">
        <v>84</v>
      </c>
      <c r="P17" s="11" t="s">
        <v>84</v>
      </c>
      <c r="Q17" s="11" t="s">
        <v>84</v>
      </c>
      <c r="R17" s="11" t="s">
        <v>84</v>
      </c>
      <c r="S17" s="11" t="s">
        <v>84</v>
      </c>
      <c r="T17" s="11" t="s">
        <v>84</v>
      </c>
      <c r="U17" s="11" t="s">
        <v>84</v>
      </c>
      <c r="V17" s="11">
        <f t="shared" si="0"/>
        <v>1</v>
      </c>
      <c r="W17" s="11">
        <f t="shared" si="1"/>
        <v>1</v>
      </c>
    </row>
    <row r="18" spans="1:23" x14ac:dyDescent="0.25">
      <c r="A18" s="43" t="s">
        <v>103</v>
      </c>
      <c r="B18" s="14" t="s">
        <v>84</v>
      </c>
      <c r="C18" s="11" t="s">
        <v>84</v>
      </c>
      <c r="D18" s="11" t="s">
        <v>84</v>
      </c>
      <c r="E18" s="11" t="s">
        <v>84</v>
      </c>
      <c r="F18" s="11">
        <v>292660</v>
      </c>
      <c r="G18" s="11" t="s">
        <v>84</v>
      </c>
      <c r="H18" s="11" t="s">
        <v>84</v>
      </c>
      <c r="I18" s="11" t="s">
        <v>84</v>
      </c>
      <c r="J18" s="11" t="s">
        <v>84</v>
      </c>
      <c r="K18" s="11" t="s">
        <v>84</v>
      </c>
      <c r="L18" s="11" t="s">
        <v>84</v>
      </c>
      <c r="M18" s="11" t="s">
        <v>84</v>
      </c>
      <c r="N18" s="11" t="s">
        <v>84</v>
      </c>
      <c r="O18" s="11" t="s">
        <v>84</v>
      </c>
      <c r="P18" s="11" t="s">
        <v>84</v>
      </c>
      <c r="Q18" s="11" t="s">
        <v>84</v>
      </c>
      <c r="R18" s="11" t="s">
        <v>84</v>
      </c>
      <c r="S18" s="11" t="s">
        <v>84</v>
      </c>
      <c r="T18" s="11" t="s">
        <v>84</v>
      </c>
      <c r="U18" s="11" t="s">
        <v>84</v>
      </c>
      <c r="V18" s="11">
        <f t="shared" si="0"/>
        <v>1</v>
      </c>
      <c r="W18" s="11">
        <f t="shared" si="1"/>
        <v>1</v>
      </c>
    </row>
    <row r="19" spans="1:23" x14ac:dyDescent="0.25">
      <c r="A19" s="43" t="s">
        <v>104</v>
      </c>
      <c r="B19" s="14" t="s">
        <v>84</v>
      </c>
      <c r="C19" s="11" t="s">
        <v>84</v>
      </c>
      <c r="D19" s="11" t="s">
        <v>84</v>
      </c>
      <c r="E19" s="11" t="s">
        <v>84</v>
      </c>
      <c r="F19" s="11">
        <v>292711.2</v>
      </c>
      <c r="G19" s="11" t="s">
        <v>84</v>
      </c>
      <c r="H19" s="11" t="s">
        <v>84</v>
      </c>
      <c r="I19" s="11" t="s">
        <v>84</v>
      </c>
      <c r="J19" s="11" t="s">
        <v>84</v>
      </c>
      <c r="K19" s="11" t="s">
        <v>84</v>
      </c>
      <c r="L19" s="11" t="s">
        <v>84</v>
      </c>
      <c r="M19" s="11" t="s">
        <v>84</v>
      </c>
      <c r="N19" s="11" t="s">
        <v>84</v>
      </c>
      <c r="O19" s="11" t="s">
        <v>84</v>
      </c>
      <c r="P19" s="11" t="s">
        <v>84</v>
      </c>
      <c r="Q19" s="11" t="s">
        <v>84</v>
      </c>
      <c r="R19" s="11" t="s">
        <v>84</v>
      </c>
      <c r="S19" s="11" t="s">
        <v>84</v>
      </c>
      <c r="T19" s="11" t="s">
        <v>84</v>
      </c>
      <c r="U19" s="11" t="s">
        <v>84</v>
      </c>
      <c r="V19" s="11">
        <f t="shared" si="0"/>
        <v>1</v>
      </c>
      <c r="W19" s="11">
        <f t="shared" si="1"/>
        <v>1</v>
      </c>
    </row>
    <row r="20" spans="1:23" x14ac:dyDescent="0.25">
      <c r="A20" s="43" t="s">
        <v>105</v>
      </c>
      <c r="B20" s="14" t="s">
        <v>84</v>
      </c>
      <c r="C20" s="11" t="s">
        <v>84</v>
      </c>
      <c r="D20" s="11" t="s">
        <v>84</v>
      </c>
      <c r="E20" s="11" t="s">
        <v>84</v>
      </c>
      <c r="F20" s="11">
        <v>293140.09999999998</v>
      </c>
      <c r="G20" s="11" t="s">
        <v>84</v>
      </c>
      <c r="H20" s="11" t="s">
        <v>84</v>
      </c>
      <c r="I20" s="11" t="s">
        <v>84</v>
      </c>
      <c r="J20" s="11" t="s">
        <v>84</v>
      </c>
      <c r="K20" s="11" t="s">
        <v>84</v>
      </c>
      <c r="L20" s="11" t="s">
        <v>84</v>
      </c>
      <c r="M20" s="11" t="s">
        <v>84</v>
      </c>
      <c r="N20" s="11" t="s">
        <v>84</v>
      </c>
      <c r="O20" s="11" t="s">
        <v>84</v>
      </c>
      <c r="P20" s="11" t="s">
        <v>84</v>
      </c>
      <c r="Q20" s="11" t="s">
        <v>84</v>
      </c>
      <c r="R20" s="11" t="s">
        <v>84</v>
      </c>
      <c r="S20" s="11" t="s">
        <v>84</v>
      </c>
      <c r="T20" s="11" t="s">
        <v>84</v>
      </c>
      <c r="U20" s="11" t="s">
        <v>84</v>
      </c>
      <c r="V20" s="11">
        <f t="shared" si="0"/>
        <v>1</v>
      </c>
      <c r="W20" s="11">
        <f t="shared" si="1"/>
        <v>1</v>
      </c>
    </row>
    <row r="21" spans="1:23" x14ac:dyDescent="0.25">
      <c r="A21" s="43" t="s">
        <v>106</v>
      </c>
      <c r="B21" s="14" t="s">
        <v>84</v>
      </c>
      <c r="C21" s="11" t="s">
        <v>84</v>
      </c>
      <c r="D21" s="11" t="s">
        <v>84</v>
      </c>
      <c r="E21" s="11" t="s">
        <v>84</v>
      </c>
      <c r="F21" s="11">
        <v>294512.90000000002</v>
      </c>
      <c r="G21" s="11" t="s">
        <v>84</v>
      </c>
      <c r="H21" s="11" t="s">
        <v>84</v>
      </c>
      <c r="I21" s="11" t="s">
        <v>84</v>
      </c>
      <c r="J21" s="11" t="s">
        <v>84</v>
      </c>
      <c r="K21" s="11" t="s">
        <v>84</v>
      </c>
      <c r="L21" s="11" t="s">
        <v>84</v>
      </c>
      <c r="M21" s="11" t="s">
        <v>84</v>
      </c>
      <c r="N21" s="11" t="s">
        <v>84</v>
      </c>
      <c r="O21" s="11" t="s">
        <v>84</v>
      </c>
      <c r="P21" s="11" t="s">
        <v>84</v>
      </c>
      <c r="Q21" s="11" t="s">
        <v>84</v>
      </c>
      <c r="R21" s="11" t="s">
        <v>84</v>
      </c>
      <c r="S21" s="11" t="s">
        <v>84</v>
      </c>
      <c r="T21" s="11" t="s">
        <v>84</v>
      </c>
      <c r="U21" s="11" t="s">
        <v>84</v>
      </c>
      <c r="V21" s="11">
        <f t="shared" si="0"/>
        <v>1</v>
      </c>
      <c r="W21" s="11">
        <f t="shared" si="1"/>
        <v>1</v>
      </c>
    </row>
    <row r="22" spans="1:23" x14ac:dyDescent="0.25">
      <c r="A22" s="43" t="s">
        <v>107</v>
      </c>
      <c r="B22" s="14" t="s">
        <v>84</v>
      </c>
      <c r="C22" s="11" t="s">
        <v>84</v>
      </c>
      <c r="D22" s="11" t="s">
        <v>84</v>
      </c>
      <c r="E22" s="11" t="s">
        <v>84</v>
      </c>
      <c r="F22" s="11">
        <v>296490.5</v>
      </c>
      <c r="G22" s="11" t="s">
        <v>84</v>
      </c>
      <c r="H22" s="11" t="s">
        <v>84</v>
      </c>
      <c r="I22" s="11" t="s">
        <v>84</v>
      </c>
      <c r="J22" s="11" t="s">
        <v>84</v>
      </c>
      <c r="K22" s="11" t="s">
        <v>84</v>
      </c>
      <c r="L22" s="11" t="s">
        <v>84</v>
      </c>
      <c r="M22" s="11" t="s">
        <v>84</v>
      </c>
      <c r="N22" s="11" t="s">
        <v>84</v>
      </c>
      <c r="O22" s="11" t="s">
        <v>84</v>
      </c>
      <c r="P22" s="11" t="s">
        <v>84</v>
      </c>
      <c r="Q22" s="11" t="s">
        <v>84</v>
      </c>
      <c r="R22" s="11" t="s">
        <v>84</v>
      </c>
      <c r="S22" s="11" t="s">
        <v>84</v>
      </c>
      <c r="T22" s="11" t="s">
        <v>84</v>
      </c>
      <c r="U22" s="11" t="s">
        <v>84</v>
      </c>
      <c r="V22" s="11">
        <f t="shared" si="0"/>
        <v>1</v>
      </c>
      <c r="W22" s="11">
        <f t="shared" si="1"/>
        <v>1</v>
      </c>
    </row>
    <row r="23" spans="1:23" x14ac:dyDescent="0.25">
      <c r="A23" s="43" t="s">
        <v>108</v>
      </c>
      <c r="B23" s="14" t="s">
        <v>84</v>
      </c>
      <c r="C23" s="11" t="s">
        <v>84</v>
      </c>
      <c r="D23" s="11" t="s">
        <v>84</v>
      </c>
      <c r="E23" s="11" t="s">
        <v>84</v>
      </c>
      <c r="F23" s="11">
        <v>297374.5</v>
      </c>
      <c r="G23" s="11" t="s">
        <v>84</v>
      </c>
      <c r="H23" s="11" t="s">
        <v>84</v>
      </c>
      <c r="I23" s="11" t="s">
        <v>84</v>
      </c>
      <c r="J23" s="11" t="s">
        <v>84</v>
      </c>
      <c r="K23" s="11" t="s">
        <v>84</v>
      </c>
      <c r="L23" s="11" t="s">
        <v>84</v>
      </c>
      <c r="M23" s="11" t="s">
        <v>84</v>
      </c>
      <c r="N23" s="11" t="s">
        <v>84</v>
      </c>
      <c r="O23" s="11" t="s">
        <v>84</v>
      </c>
      <c r="P23" s="11" t="s">
        <v>84</v>
      </c>
      <c r="Q23" s="11" t="s">
        <v>84</v>
      </c>
      <c r="R23" s="11" t="s">
        <v>84</v>
      </c>
      <c r="S23" s="11" t="s">
        <v>84</v>
      </c>
      <c r="T23" s="11" t="s">
        <v>84</v>
      </c>
      <c r="U23" s="11" t="s">
        <v>84</v>
      </c>
      <c r="V23" s="11">
        <f t="shared" si="0"/>
        <v>1</v>
      </c>
      <c r="W23" s="11">
        <f t="shared" si="1"/>
        <v>1</v>
      </c>
    </row>
    <row r="24" spans="1:23" x14ac:dyDescent="0.25">
      <c r="A24" s="43" t="s">
        <v>109</v>
      </c>
      <c r="B24" s="14" t="s">
        <v>84</v>
      </c>
      <c r="C24" s="11" t="s">
        <v>84</v>
      </c>
      <c r="D24" s="11" t="s">
        <v>84</v>
      </c>
      <c r="E24" s="11" t="s">
        <v>84</v>
      </c>
      <c r="F24" s="11">
        <v>299037.2</v>
      </c>
      <c r="G24" s="11" t="s">
        <v>84</v>
      </c>
      <c r="H24" s="11" t="s">
        <v>84</v>
      </c>
      <c r="I24" s="11" t="s">
        <v>84</v>
      </c>
      <c r="J24" s="11" t="s">
        <v>84</v>
      </c>
      <c r="K24" s="11" t="s">
        <v>84</v>
      </c>
      <c r="L24" s="11" t="s">
        <v>84</v>
      </c>
      <c r="M24" s="11" t="s">
        <v>84</v>
      </c>
      <c r="N24" s="11" t="s">
        <v>84</v>
      </c>
      <c r="O24" s="11" t="s">
        <v>84</v>
      </c>
      <c r="P24" s="11" t="s">
        <v>84</v>
      </c>
      <c r="Q24" s="11" t="s">
        <v>84</v>
      </c>
      <c r="R24" s="11" t="s">
        <v>84</v>
      </c>
      <c r="S24" s="11" t="s">
        <v>84</v>
      </c>
      <c r="T24" s="11" t="s">
        <v>84</v>
      </c>
      <c r="U24" s="11" t="s">
        <v>84</v>
      </c>
      <c r="V24" s="11">
        <f t="shared" si="0"/>
        <v>1</v>
      </c>
      <c r="W24" s="11">
        <f t="shared" si="1"/>
        <v>1</v>
      </c>
    </row>
    <row r="25" spans="1:23" x14ac:dyDescent="0.25">
      <c r="A25" s="43" t="s">
        <v>110</v>
      </c>
      <c r="B25" s="14" t="s">
        <v>84</v>
      </c>
      <c r="C25" s="11" t="s">
        <v>84</v>
      </c>
      <c r="D25" s="11" t="s">
        <v>84</v>
      </c>
      <c r="E25" s="11" t="s">
        <v>84</v>
      </c>
      <c r="F25" s="11">
        <v>299755.90000000002</v>
      </c>
      <c r="G25" s="11" t="s">
        <v>84</v>
      </c>
      <c r="H25" s="11" t="s">
        <v>84</v>
      </c>
      <c r="I25" s="11" t="s">
        <v>84</v>
      </c>
      <c r="J25" s="11" t="s">
        <v>84</v>
      </c>
      <c r="K25" s="11" t="s">
        <v>84</v>
      </c>
      <c r="L25" s="11" t="s">
        <v>84</v>
      </c>
      <c r="M25" s="11" t="s">
        <v>84</v>
      </c>
      <c r="N25" s="11" t="s">
        <v>84</v>
      </c>
      <c r="O25" s="11" t="s">
        <v>84</v>
      </c>
      <c r="P25" s="11" t="s">
        <v>84</v>
      </c>
      <c r="Q25" s="11" t="s">
        <v>84</v>
      </c>
      <c r="R25" s="11" t="s">
        <v>84</v>
      </c>
      <c r="S25" s="11" t="s">
        <v>84</v>
      </c>
      <c r="T25" s="11" t="s">
        <v>84</v>
      </c>
      <c r="U25" s="11" t="s">
        <v>84</v>
      </c>
      <c r="V25" s="11">
        <f t="shared" si="0"/>
        <v>1</v>
      </c>
      <c r="W25" s="11">
        <f t="shared" si="1"/>
        <v>1</v>
      </c>
    </row>
    <row r="26" spans="1:23" x14ac:dyDescent="0.25">
      <c r="A26" s="43" t="s">
        <v>111</v>
      </c>
      <c r="B26" s="14" t="s">
        <v>84</v>
      </c>
      <c r="C26" s="11" t="s">
        <v>84</v>
      </c>
      <c r="D26" s="11" t="s">
        <v>84</v>
      </c>
      <c r="E26" s="11" t="s">
        <v>84</v>
      </c>
      <c r="F26" s="11">
        <v>300307.59999999998</v>
      </c>
      <c r="G26" s="11" t="s">
        <v>84</v>
      </c>
      <c r="H26" s="11" t="s">
        <v>84</v>
      </c>
      <c r="I26" s="11" t="s">
        <v>84</v>
      </c>
      <c r="J26" s="11" t="s">
        <v>84</v>
      </c>
      <c r="K26" s="11" t="s">
        <v>84</v>
      </c>
      <c r="L26" s="11" t="s">
        <v>84</v>
      </c>
      <c r="M26" s="11" t="s">
        <v>84</v>
      </c>
      <c r="N26" s="11" t="s">
        <v>84</v>
      </c>
      <c r="O26" s="11" t="s">
        <v>84</v>
      </c>
      <c r="P26" s="11" t="s">
        <v>84</v>
      </c>
      <c r="Q26" s="11" t="s">
        <v>84</v>
      </c>
      <c r="R26" s="11" t="s">
        <v>84</v>
      </c>
      <c r="S26" s="11" t="s">
        <v>84</v>
      </c>
      <c r="T26" s="11" t="s">
        <v>84</v>
      </c>
      <c r="U26" s="11" t="s">
        <v>84</v>
      </c>
      <c r="V26" s="11">
        <f t="shared" si="0"/>
        <v>1</v>
      </c>
      <c r="W26" s="11">
        <f t="shared" si="1"/>
        <v>1</v>
      </c>
    </row>
    <row r="27" spans="1:23" x14ac:dyDescent="0.25">
      <c r="A27" s="43" t="s">
        <v>112</v>
      </c>
      <c r="B27" s="14" t="s">
        <v>84</v>
      </c>
      <c r="C27" s="11" t="s">
        <v>84</v>
      </c>
      <c r="D27" s="11" t="s">
        <v>84</v>
      </c>
      <c r="E27" s="11" t="s">
        <v>84</v>
      </c>
      <c r="F27" s="11">
        <v>302344.09999999998</v>
      </c>
      <c r="G27" s="11" t="s">
        <v>84</v>
      </c>
      <c r="H27" s="11" t="s">
        <v>84</v>
      </c>
      <c r="I27" s="11" t="s">
        <v>84</v>
      </c>
      <c r="J27" s="11" t="s">
        <v>84</v>
      </c>
      <c r="K27" s="11" t="s">
        <v>84</v>
      </c>
      <c r="L27" s="11" t="s">
        <v>84</v>
      </c>
      <c r="M27" s="11" t="s">
        <v>84</v>
      </c>
      <c r="N27" s="11" t="s">
        <v>84</v>
      </c>
      <c r="O27" s="11" t="s">
        <v>84</v>
      </c>
      <c r="P27" s="11" t="s">
        <v>84</v>
      </c>
      <c r="Q27" s="11" t="s">
        <v>84</v>
      </c>
      <c r="R27" s="11" t="s">
        <v>84</v>
      </c>
      <c r="S27" s="11" t="s">
        <v>84</v>
      </c>
      <c r="T27" s="11" t="s">
        <v>84</v>
      </c>
      <c r="U27" s="11" t="s">
        <v>84</v>
      </c>
      <c r="V27" s="11">
        <f t="shared" si="0"/>
        <v>1</v>
      </c>
      <c r="W27" s="11">
        <f t="shared" si="1"/>
        <v>1</v>
      </c>
    </row>
    <row r="28" spans="1:23" x14ac:dyDescent="0.25">
      <c r="A28" s="43" t="s">
        <v>113</v>
      </c>
      <c r="B28" s="14" t="s">
        <v>84</v>
      </c>
      <c r="C28" s="11" t="s">
        <v>84</v>
      </c>
      <c r="D28" s="11" t="s">
        <v>84</v>
      </c>
      <c r="E28" s="11" t="s">
        <v>84</v>
      </c>
      <c r="F28" s="11">
        <v>304282.09999999998</v>
      </c>
      <c r="G28" s="11" t="s">
        <v>84</v>
      </c>
      <c r="H28" s="11" t="s">
        <v>84</v>
      </c>
      <c r="I28" s="11" t="s">
        <v>84</v>
      </c>
      <c r="J28" s="11" t="s">
        <v>84</v>
      </c>
      <c r="K28" s="11" t="s">
        <v>84</v>
      </c>
      <c r="L28" s="11" t="s">
        <v>84</v>
      </c>
      <c r="M28" s="11" t="s">
        <v>84</v>
      </c>
      <c r="N28" s="11" t="s">
        <v>84</v>
      </c>
      <c r="O28" s="11" t="s">
        <v>84</v>
      </c>
      <c r="P28" s="11" t="s">
        <v>84</v>
      </c>
      <c r="Q28" s="11" t="s">
        <v>84</v>
      </c>
      <c r="R28" s="11" t="s">
        <v>84</v>
      </c>
      <c r="S28" s="11" t="s">
        <v>84</v>
      </c>
      <c r="T28" s="11" t="s">
        <v>84</v>
      </c>
      <c r="U28" s="11" t="s">
        <v>84</v>
      </c>
      <c r="V28" s="11">
        <f t="shared" si="0"/>
        <v>1</v>
      </c>
      <c r="W28" s="11">
        <f t="shared" si="1"/>
        <v>1</v>
      </c>
    </row>
    <row r="29" spans="1:23" x14ac:dyDescent="0.25">
      <c r="A29" s="43" t="s">
        <v>114</v>
      </c>
      <c r="B29" s="14" t="s">
        <v>84</v>
      </c>
      <c r="C29" s="11" t="s">
        <v>84</v>
      </c>
      <c r="D29" s="11" t="s">
        <v>84</v>
      </c>
      <c r="E29" s="11" t="s">
        <v>84</v>
      </c>
      <c r="F29" s="11">
        <v>305492.59999999998</v>
      </c>
      <c r="G29" s="11" t="s">
        <v>84</v>
      </c>
      <c r="H29" s="11" t="s">
        <v>84</v>
      </c>
      <c r="I29" s="11" t="s">
        <v>84</v>
      </c>
      <c r="J29" s="11" t="s">
        <v>84</v>
      </c>
      <c r="K29" s="11" t="s">
        <v>84</v>
      </c>
      <c r="L29" s="11" t="s">
        <v>84</v>
      </c>
      <c r="M29" s="11" t="s">
        <v>84</v>
      </c>
      <c r="N29" s="11" t="s">
        <v>84</v>
      </c>
      <c r="O29" s="11" t="s">
        <v>84</v>
      </c>
      <c r="P29" s="11" t="s">
        <v>84</v>
      </c>
      <c r="Q29" s="11" t="s">
        <v>84</v>
      </c>
      <c r="R29" s="11" t="s">
        <v>84</v>
      </c>
      <c r="S29" s="11" t="s">
        <v>84</v>
      </c>
      <c r="T29" s="11" t="s">
        <v>84</v>
      </c>
      <c r="U29" s="11" t="s">
        <v>84</v>
      </c>
      <c r="V29" s="11">
        <f t="shared" si="0"/>
        <v>1</v>
      </c>
      <c r="W29" s="11">
        <f t="shared" si="1"/>
        <v>1</v>
      </c>
    </row>
    <row r="30" spans="1:23" x14ac:dyDescent="0.25">
      <c r="A30" s="43" t="s">
        <v>115</v>
      </c>
      <c r="B30" s="14" t="s">
        <v>84</v>
      </c>
      <c r="C30" s="11" t="s">
        <v>84</v>
      </c>
      <c r="D30" s="11" t="s">
        <v>84</v>
      </c>
      <c r="E30" s="11" t="s">
        <v>84</v>
      </c>
      <c r="F30" s="11">
        <v>306619.09999999998</v>
      </c>
      <c r="G30" s="11" t="s">
        <v>84</v>
      </c>
      <c r="H30" s="11" t="s">
        <v>84</v>
      </c>
      <c r="I30" s="11" t="s">
        <v>84</v>
      </c>
      <c r="J30" s="11" t="s">
        <v>84</v>
      </c>
      <c r="K30" s="11" t="s">
        <v>84</v>
      </c>
      <c r="L30" s="11" t="s">
        <v>84</v>
      </c>
      <c r="M30" s="11" t="s">
        <v>84</v>
      </c>
      <c r="N30" s="11" t="s">
        <v>84</v>
      </c>
      <c r="O30" s="11" t="s">
        <v>84</v>
      </c>
      <c r="P30" s="11" t="s">
        <v>84</v>
      </c>
      <c r="Q30" s="11" t="s">
        <v>84</v>
      </c>
      <c r="R30" s="11" t="s">
        <v>84</v>
      </c>
      <c r="S30" s="11" t="s">
        <v>84</v>
      </c>
      <c r="T30" s="11" t="s">
        <v>84</v>
      </c>
      <c r="U30" s="11" t="s">
        <v>84</v>
      </c>
      <c r="V30" s="11">
        <f t="shared" si="0"/>
        <v>1</v>
      </c>
      <c r="W30" s="11">
        <f t="shared" si="1"/>
        <v>1</v>
      </c>
    </row>
    <row r="31" spans="1:23" x14ac:dyDescent="0.25">
      <c r="A31" s="43" t="s">
        <v>116</v>
      </c>
      <c r="B31" s="14" t="s">
        <v>84</v>
      </c>
      <c r="C31" s="11" t="s">
        <v>84</v>
      </c>
      <c r="D31" s="11" t="s">
        <v>84</v>
      </c>
      <c r="E31" s="11" t="s">
        <v>84</v>
      </c>
      <c r="F31" s="11">
        <v>309943.40000000002</v>
      </c>
      <c r="G31" s="11" t="s">
        <v>84</v>
      </c>
      <c r="H31" s="11" t="s">
        <v>84</v>
      </c>
      <c r="I31" s="11" t="s">
        <v>84</v>
      </c>
      <c r="J31" s="11" t="s">
        <v>84</v>
      </c>
      <c r="K31" s="11" t="s">
        <v>84</v>
      </c>
      <c r="L31" s="11" t="s">
        <v>84</v>
      </c>
      <c r="M31" s="11" t="s">
        <v>84</v>
      </c>
      <c r="N31" s="11" t="s">
        <v>84</v>
      </c>
      <c r="O31" s="11" t="s">
        <v>84</v>
      </c>
      <c r="P31" s="11" t="s">
        <v>84</v>
      </c>
      <c r="Q31" s="11" t="s">
        <v>84</v>
      </c>
      <c r="R31" s="11" t="s">
        <v>84</v>
      </c>
      <c r="S31" s="11" t="s">
        <v>84</v>
      </c>
      <c r="T31" s="11" t="s">
        <v>84</v>
      </c>
      <c r="U31" s="11" t="s">
        <v>84</v>
      </c>
      <c r="V31" s="11">
        <f t="shared" si="0"/>
        <v>1</v>
      </c>
      <c r="W31" s="11">
        <f t="shared" si="1"/>
        <v>1</v>
      </c>
    </row>
    <row r="32" spans="1:23" x14ac:dyDescent="0.25">
      <c r="A32" s="43" t="s">
        <v>117</v>
      </c>
      <c r="B32" s="14" t="s">
        <v>84</v>
      </c>
      <c r="C32" s="11" t="s">
        <v>84</v>
      </c>
      <c r="D32" s="11" t="s">
        <v>84</v>
      </c>
      <c r="E32" s="11" t="s">
        <v>84</v>
      </c>
      <c r="F32" s="11">
        <v>311199.3</v>
      </c>
      <c r="G32" s="11" t="s">
        <v>84</v>
      </c>
      <c r="H32" s="11" t="s">
        <v>84</v>
      </c>
      <c r="I32" s="11" t="s">
        <v>84</v>
      </c>
      <c r="J32" s="11" t="s">
        <v>84</v>
      </c>
      <c r="K32" s="11" t="s">
        <v>84</v>
      </c>
      <c r="L32" s="11" t="s">
        <v>84</v>
      </c>
      <c r="M32" s="11" t="s">
        <v>84</v>
      </c>
      <c r="N32" s="11" t="s">
        <v>84</v>
      </c>
      <c r="O32" s="11" t="s">
        <v>84</v>
      </c>
      <c r="P32" s="11" t="s">
        <v>84</v>
      </c>
      <c r="Q32" s="11" t="s">
        <v>84</v>
      </c>
      <c r="R32" s="11" t="s">
        <v>84</v>
      </c>
      <c r="S32" s="11" t="s">
        <v>84</v>
      </c>
      <c r="T32" s="11" t="s">
        <v>84</v>
      </c>
      <c r="U32" s="11" t="s">
        <v>84</v>
      </c>
      <c r="V32" s="11">
        <f t="shared" si="0"/>
        <v>1</v>
      </c>
      <c r="W32" s="11">
        <f t="shared" si="1"/>
        <v>1</v>
      </c>
    </row>
    <row r="33" spans="1:23" x14ac:dyDescent="0.25">
      <c r="A33" s="43" t="s">
        <v>118</v>
      </c>
      <c r="B33" s="14" t="s">
        <v>84</v>
      </c>
      <c r="C33" s="11" t="s">
        <v>84</v>
      </c>
      <c r="D33" s="11" t="s">
        <v>84</v>
      </c>
      <c r="E33" s="11" t="s">
        <v>84</v>
      </c>
      <c r="F33" s="11">
        <v>311947.09999999998</v>
      </c>
      <c r="G33" s="11" t="s">
        <v>84</v>
      </c>
      <c r="H33" s="11" t="s">
        <v>84</v>
      </c>
      <c r="I33" s="11" t="s">
        <v>84</v>
      </c>
      <c r="J33" s="11" t="s">
        <v>84</v>
      </c>
      <c r="K33" s="11" t="s">
        <v>84</v>
      </c>
      <c r="L33" s="11" t="s">
        <v>84</v>
      </c>
      <c r="M33" s="11" t="s">
        <v>84</v>
      </c>
      <c r="N33" s="11" t="s">
        <v>84</v>
      </c>
      <c r="O33" s="11" t="s">
        <v>84</v>
      </c>
      <c r="P33" s="11" t="s">
        <v>84</v>
      </c>
      <c r="Q33" s="11" t="s">
        <v>84</v>
      </c>
      <c r="R33" s="11" t="s">
        <v>84</v>
      </c>
      <c r="S33" s="11" t="s">
        <v>84</v>
      </c>
      <c r="T33" s="11" t="s">
        <v>84</v>
      </c>
      <c r="U33" s="11" t="s">
        <v>84</v>
      </c>
      <c r="V33" s="11">
        <f t="shared" si="0"/>
        <v>1</v>
      </c>
      <c r="W33" s="11">
        <f t="shared" si="1"/>
        <v>1</v>
      </c>
    </row>
    <row r="34" spans="1:23" x14ac:dyDescent="0.25">
      <c r="A34" s="43" t="s">
        <v>119</v>
      </c>
      <c r="B34" s="14" t="s">
        <v>84</v>
      </c>
      <c r="C34" s="11" t="s">
        <v>84</v>
      </c>
      <c r="D34" s="11" t="s">
        <v>84</v>
      </c>
      <c r="E34" s="11" t="s">
        <v>84</v>
      </c>
      <c r="F34" s="11">
        <v>312792.40000000002</v>
      </c>
      <c r="G34" s="11" t="s">
        <v>84</v>
      </c>
      <c r="H34" s="11" t="s">
        <v>84</v>
      </c>
      <c r="I34" s="11" t="s">
        <v>84</v>
      </c>
      <c r="J34" s="11" t="s">
        <v>84</v>
      </c>
      <c r="K34" s="11" t="s">
        <v>84</v>
      </c>
      <c r="L34" s="11" t="s">
        <v>84</v>
      </c>
      <c r="M34" s="11" t="s">
        <v>84</v>
      </c>
      <c r="N34" s="11" t="s">
        <v>84</v>
      </c>
      <c r="O34" s="11" t="s">
        <v>84</v>
      </c>
      <c r="P34" s="11" t="s">
        <v>84</v>
      </c>
      <c r="Q34" s="11" t="s">
        <v>84</v>
      </c>
      <c r="R34" s="11" t="s">
        <v>84</v>
      </c>
      <c r="S34" s="11" t="s">
        <v>84</v>
      </c>
      <c r="T34" s="11" t="s">
        <v>84</v>
      </c>
      <c r="U34" s="11" t="s">
        <v>84</v>
      </c>
      <c r="V34" s="11">
        <f t="shared" si="0"/>
        <v>1</v>
      </c>
      <c r="W34" s="11">
        <f t="shared" si="1"/>
        <v>1</v>
      </c>
    </row>
    <row r="35" spans="1:23" x14ac:dyDescent="0.25">
      <c r="A35" s="43" t="s">
        <v>120</v>
      </c>
      <c r="B35" s="14" t="s">
        <v>84</v>
      </c>
      <c r="C35" s="11" t="s">
        <v>84</v>
      </c>
      <c r="D35" s="11" t="s">
        <v>84</v>
      </c>
      <c r="E35" s="11" t="s">
        <v>84</v>
      </c>
      <c r="F35" s="11">
        <v>316379.5</v>
      </c>
      <c r="G35" s="11" t="s">
        <v>84</v>
      </c>
      <c r="H35" s="11" t="s">
        <v>84</v>
      </c>
      <c r="I35" s="11" t="s">
        <v>84</v>
      </c>
      <c r="J35" s="11" t="s">
        <v>84</v>
      </c>
      <c r="K35" s="11" t="s">
        <v>84</v>
      </c>
      <c r="L35" s="11" t="s">
        <v>84</v>
      </c>
      <c r="M35" s="11" t="s">
        <v>84</v>
      </c>
      <c r="N35" s="11" t="s">
        <v>84</v>
      </c>
      <c r="O35" s="11" t="s">
        <v>84</v>
      </c>
      <c r="P35" s="11" t="s">
        <v>84</v>
      </c>
      <c r="Q35" s="11" t="s">
        <v>84</v>
      </c>
      <c r="R35" s="11" t="s">
        <v>84</v>
      </c>
      <c r="S35" s="11" t="s">
        <v>84</v>
      </c>
      <c r="T35" s="11" t="s">
        <v>84</v>
      </c>
      <c r="U35" s="11" t="s">
        <v>84</v>
      </c>
      <c r="V35" s="11">
        <f t="shared" si="0"/>
        <v>1</v>
      </c>
      <c r="W35" s="11">
        <f t="shared" si="1"/>
        <v>1</v>
      </c>
    </row>
    <row r="36" spans="1:23" x14ac:dyDescent="0.25">
      <c r="A36" s="43" t="s">
        <v>121</v>
      </c>
      <c r="B36" s="14" t="s">
        <v>84</v>
      </c>
      <c r="C36" s="11" t="s">
        <v>84</v>
      </c>
      <c r="D36" s="11" t="s">
        <v>84</v>
      </c>
      <c r="E36" s="11" t="s">
        <v>84</v>
      </c>
      <c r="F36" s="11">
        <v>318788</v>
      </c>
      <c r="G36" s="11" t="s">
        <v>84</v>
      </c>
      <c r="H36" s="11" t="s">
        <v>84</v>
      </c>
      <c r="I36" s="11" t="s">
        <v>84</v>
      </c>
      <c r="J36" s="11" t="s">
        <v>84</v>
      </c>
      <c r="K36" s="11" t="s">
        <v>84</v>
      </c>
      <c r="L36" s="11" t="s">
        <v>84</v>
      </c>
      <c r="M36" s="11" t="s">
        <v>84</v>
      </c>
      <c r="N36" s="11" t="s">
        <v>84</v>
      </c>
      <c r="O36" s="11" t="s">
        <v>84</v>
      </c>
      <c r="P36" s="11" t="s">
        <v>84</v>
      </c>
      <c r="Q36" s="11" t="s">
        <v>84</v>
      </c>
      <c r="R36" s="11" t="s">
        <v>84</v>
      </c>
      <c r="S36" s="11" t="s">
        <v>84</v>
      </c>
      <c r="T36" s="11" t="s">
        <v>84</v>
      </c>
      <c r="U36" s="11" t="s">
        <v>84</v>
      </c>
      <c r="V36" s="11">
        <f t="shared" si="0"/>
        <v>1</v>
      </c>
      <c r="W36" s="11">
        <f t="shared" si="1"/>
        <v>1</v>
      </c>
    </row>
    <row r="37" spans="1:23" x14ac:dyDescent="0.25">
      <c r="A37" s="43" t="s">
        <v>122</v>
      </c>
      <c r="B37" s="14" t="s">
        <v>84</v>
      </c>
      <c r="C37" s="11" t="s">
        <v>84</v>
      </c>
      <c r="D37" s="11" t="s">
        <v>84</v>
      </c>
      <c r="E37" s="11" t="s">
        <v>84</v>
      </c>
      <c r="F37" s="11">
        <v>323663.90000000002</v>
      </c>
      <c r="G37" s="11" t="s">
        <v>84</v>
      </c>
      <c r="H37" s="11" t="s">
        <v>84</v>
      </c>
      <c r="I37" s="11" t="s">
        <v>84</v>
      </c>
      <c r="J37" s="11" t="s">
        <v>84</v>
      </c>
      <c r="K37" s="11" t="s">
        <v>84</v>
      </c>
      <c r="L37" s="11" t="s">
        <v>84</v>
      </c>
      <c r="M37" s="11" t="s">
        <v>84</v>
      </c>
      <c r="N37" s="11" t="s">
        <v>84</v>
      </c>
      <c r="O37" s="11" t="s">
        <v>84</v>
      </c>
      <c r="P37" s="11" t="s">
        <v>84</v>
      </c>
      <c r="Q37" s="11" t="s">
        <v>84</v>
      </c>
      <c r="R37" s="11" t="s">
        <v>84</v>
      </c>
      <c r="S37" s="11" t="s">
        <v>84</v>
      </c>
      <c r="T37" s="11" t="s">
        <v>84</v>
      </c>
      <c r="U37" s="11" t="s">
        <v>84</v>
      </c>
      <c r="V37" s="11">
        <f t="shared" si="0"/>
        <v>1</v>
      </c>
      <c r="W37" s="11">
        <f t="shared" si="1"/>
        <v>1</v>
      </c>
    </row>
    <row r="38" spans="1:23" x14ac:dyDescent="0.25">
      <c r="A38" s="43" t="s">
        <v>123</v>
      </c>
      <c r="B38" s="14" t="s">
        <v>84</v>
      </c>
      <c r="C38" s="11" t="s">
        <v>84</v>
      </c>
      <c r="D38" s="11" t="s">
        <v>84</v>
      </c>
      <c r="E38" s="11" t="s">
        <v>84</v>
      </c>
      <c r="F38" s="11">
        <v>327853.8</v>
      </c>
      <c r="G38" s="11" t="s">
        <v>84</v>
      </c>
      <c r="H38" s="11" t="s">
        <v>84</v>
      </c>
      <c r="I38" s="11" t="s">
        <v>84</v>
      </c>
      <c r="J38" s="11" t="s">
        <v>84</v>
      </c>
      <c r="K38" s="11" t="s">
        <v>84</v>
      </c>
      <c r="L38" s="11" t="s">
        <v>84</v>
      </c>
      <c r="M38" s="11" t="s">
        <v>84</v>
      </c>
      <c r="N38" s="11" t="s">
        <v>84</v>
      </c>
      <c r="O38" s="11" t="s">
        <v>84</v>
      </c>
      <c r="P38" s="11" t="s">
        <v>84</v>
      </c>
      <c r="Q38" s="11" t="s">
        <v>84</v>
      </c>
      <c r="R38" s="11" t="s">
        <v>84</v>
      </c>
      <c r="S38" s="11" t="s">
        <v>84</v>
      </c>
      <c r="T38" s="11" t="s">
        <v>84</v>
      </c>
      <c r="U38" s="11" t="s">
        <v>84</v>
      </c>
      <c r="V38" s="11">
        <f t="shared" si="0"/>
        <v>1</v>
      </c>
      <c r="W38" s="11">
        <f t="shared" si="1"/>
        <v>1</v>
      </c>
    </row>
    <row r="39" spans="1:23" x14ac:dyDescent="0.25">
      <c r="A39" s="43" t="s">
        <v>124</v>
      </c>
      <c r="B39" s="14" t="s">
        <v>84</v>
      </c>
      <c r="C39" s="11" t="s">
        <v>84</v>
      </c>
      <c r="D39" s="11" t="s">
        <v>84</v>
      </c>
      <c r="E39" s="11" t="s">
        <v>84</v>
      </c>
      <c r="F39" s="11">
        <v>330045.90000000002</v>
      </c>
      <c r="G39" s="11" t="s">
        <v>84</v>
      </c>
      <c r="H39" s="11" t="s">
        <v>84</v>
      </c>
      <c r="I39" s="11" t="s">
        <v>84</v>
      </c>
      <c r="J39" s="11" t="s">
        <v>84</v>
      </c>
      <c r="K39" s="11" t="s">
        <v>84</v>
      </c>
      <c r="L39" s="11" t="s">
        <v>84</v>
      </c>
      <c r="M39" s="11" t="s">
        <v>84</v>
      </c>
      <c r="N39" s="11" t="s">
        <v>84</v>
      </c>
      <c r="O39" s="11" t="s">
        <v>84</v>
      </c>
      <c r="P39" s="11" t="s">
        <v>84</v>
      </c>
      <c r="Q39" s="11" t="s">
        <v>84</v>
      </c>
      <c r="R39" s="11" t="s">
        <v>84</v>
      </c>
      <c r="S39" s="11" t="s">
        <v>84</v>
      </c>
      <c r="T39" s="11" t="s">
        <v>84</v>
      </c>
      <c r="U39" s="11" t="s">
        <v>84</v>
      </c>
      <c r="V39" s="11">
        <f t="shared" si="0"/>
        <v>1</v>
      </c>
      <c r="W39" s="11">
        <f t="shared" si="1"/>
        <v>1</v>
      </c>
    </row>
    <row r="40" spans="1:23" x14ac:dyDescent="0.25">
      <c r="A40" s="43" t="s">
        <v>125</v>
      </c>
      <c r="B40" s="14" t="s">
        <v>84</v>
      </c>
      <c r="C40" s="11" t="s">
        <v>84</v>
      </c>
      <c r="D40" s="11" t="s">
        <v>84</v>
      </c>
      <c r="E40" s="11" t="s">
        <v>84</v>
      </c>
      <c r="F40" s="11">
        <v>334401</v>
      </c>
      <c r="G40" s="11" t="s">
        <v>84</v>
      </c>
      <c r="H40" s="11" t="s">
        <v>84</v>
      </c>
      <c r="I40" s="11" t="s">
        <v>84</v>
      </c>
      <c r="J40" s="11" t="s">
        <v>84</v>
      </c>
      <c r="K40" s="11" t="s">
        <v>84</v>
      </c>
      <c r="L40" s="11" t="s">
        <v>84</v>
      </c>
      <c r="M40" s="11" t="s">
        <v>84</v>
      </c>
      <c r="N40" s="11" t="s">
        <v>84</v>
      </c>
      <c r="O40" s="11" t="s">
        <v>84</v>
      </c>
      <c r="P40" s="11" t="s">
        <v>84</v>
      </c>
      <c r="Q40" s="11" t="s">
        <v>84</v>
      </c>
      <c r="R40" s="11" t="s">
        <v>84</v>
      </c>
      <c r="S40" s="11" t="s">
        <v>84</v>
      </c>
      <c r="T40" s="11" t="s">
        <v>84</v>
      </c>
      <c r="U40" s="11" t="s">
        <v>84</v>
      </c>
      <c r="V40" s="11">
        <f t="shared" si="0"/>
        <v>1</v>
      </c>
      <c r="W40" s="11">
        <f t="shared" si="1"/>
        <v>1</v>
      </c>
    </row>
    <row r="41" spans="1:23" x14ac:dyDescent="0.25">
      <c r="A41" s="43" t="s">
        <v>126</v>
      </c>
      <c r="B41" s="14" t="s">
        <v>84</v>
      </c>
      <c r="C41" s="11" t="s">
        <v>84</v>
      </c>
      <c r="D41" s="11" t="s">
        <v>84</v>
      </c>
      <c r="E41" s="11" t="s">
        <v>84</v>
      </c>
      <c r="F41" s="11">
        <v>337700.3</v>
      </c>
      <c r="G41" s="11" t="s">
        <v>84</v>
      </c>
      <c r="H41" s="11" t="s">
        <v>84</v>
      </c>
      <c r="I41" s="11" t="s">
        <v>84</v>
      </c>
      <c r="J41" s="11" t="s">
        <v>84</v>
      </c>
      <c r="K41" s="11" t="s">
        <v>84</v>
      </c>
      <c r="L41" s="11" t="s">
        <v>84</v>
      </c>
      <c r="M41" s="11" t="s">
        <v>84</v>
      </c>
      <c r="N41" s="11" t="s">
        <v>84</v>
      </c>
      <c r="O41" s="11" t="s">
        <v>84</v>
      </c>
      <c r="P41" s="11" t="s">
        <v>84</v>
      </c>
      <c r="Q41" s="11" t="s">
        <v>84</v>
      </c>
      <c r="R41" s="11" t="s">
        <v>84</v>
      </c>
      <c r="S41" s="11" t="s">
        <v>84</v>
      </c>
      <c r="T41" s="11" t="s">
        <v>84</v>
      </c>
      <c r="U41" s="11" t="s">
        <v>84</v>
      </c>
      <c r="V41" s="11">
        <f t="shared" si="0"/>
        <v>1</v>
      </c>
      <c r="W41" s="11">
        <f t="shared" si="1"/>
        <v>1</v>
      </c>
    </row>
    <row r="42" spans="1:23" x14ac:dyDescent="0.25">
      <c r="A42" s="43" t="s">
        <v>127</v>
      </c>
      <c r="B42" s="14" t="s">
        <v>84</v>
      </c>
      <c r="C42" s="11" t="s">
        <v>84</v>
      </c>
      <c r="D42" s="11" t="s">
        <v>84</v>
      </c>
      <c r="E42" s="11" t="s">
        <v>84</v>
      </c>
      <c r="F42" s="11">
        <v>342258.3</v>
      </c>
      <c r="G42" s="11" t="s">
        <v>84</v>
      </c>
      <c r="H42" s="11" t="s">
        <v>84</v>
      </c>
      <c r="I42" s="11" t="s">
        <v>84</v>
      </c>
      <c r="J42" s="11" t="s">
        <v>84</v>
      </c>
      <c r="K42" s="11" t="s">
        <v>84</v>
      </c>
      <c r="L42" s="11" t="s">
        <v>84</v>
      </c>
      <c r="M42" s="11" t="s">
        <v>84</v>
      </c>
      <c r="N42" s="11" t="s">
        <v>84</v>
      </c>
      <c r="O42" s="11" t="s">
        <v>84</v>
      </c>
      <c r="P42" s="11" t="s">
        <v>84</v>
      </c>
      <c r="Q42" s="11" t="s">
        <v>84</v>
      </c>
      <c r="R42" s="11" t="s">
        <v>84</v>
      </c>
      <c r="S42" s="11" t="s">
        <v>84</v>
      </c>
      <c r="T42" s="11" t="s">
        <v>84</v>
      </c>
      <c r="U42" s="11" t="s">
        <v>84</v>
      </c>
      <c r="V42" s="11">
        <f t="shared" si="0"/>
        <v>1</v>
      </c>
      <c r="W42" s="11">
        <f t="shared" si="1"/>
        <v>1</v>
      </c>
    </row>
    <row r="43" spans="1:23" x14ac:dyDescent="0.25">
      <c r="A43" s="43" t="s">
        <v>128</v>
      </c>
      <c r="B43" s="14" t="s">
        <v>84</v>
      </c>
      <c r="C43" s="11" t="s">
        <v>84</v>
      </c>
      <c r="D43" s="11" t="s">
        <v>84</v>
      </c>
      <c r="E43" s="11" t="s">
        <v>84</v>
      </c>
      <c r="F43" s="11">
        <v>345011.7</v>
      </c>
      <c r="G43" s="11" t="s">
        <v>84</v>
      </c>
      <c r="H43" s="11" t="s">
        <v>84</v>
      </c>
      <c r="I43" s="11" t="s">
        <v>84</v>
      </c>
      <c r="J43" s="11" t="s">
        <v>84</v>
      </c>
      <c r="K43" s="11" t="s">
        <v>84</v>
      </c>
      <c r="L43" s="11" t="s">
        <v>84</v>
      </c>
      <c r="M43" s="11" t="s">
        <v>84</v>
      </c>
      <c r="N43" s="11" t="s">
        <v>84</v>
      </c>
      <c r="O43" s="11" t="s">
        <v>84</v>
      </c>
      <c r="P43" s="11" t="s">
        <v>84</v>
      </c>
      <c r="Q43" s="11" t="s">
        <v>84</v>
      </c>
      <c r="R43" s="11" t="s">
        <v>84</v>
      </c>
      <c r="S43" s="11" t="s">
        <v>84</v>
      </c>
      <c r="T43" s="11" t="s">
        <v>84</v>
      </c>
      <c r="U43" s="11" t="s">
        <v>84</v>
      </c>
      <c r="V43" s="11">
        <f>COUNT(C43:U43)</f>
        <v>1</v>
      </c>
      <c r="W43" s="11">
        <f t="shared" si="1"/>
        <v>1</v>
      </c>
    </row>
    <row r="44" spans="1:23" x14ac:dyDescent="0.25">
      <c r="A44" s="43" t="s">
        <v>129</v>
      </c>
      <c r="B44" s="14" t="s">
        <v>84</v>
      </c>
      <c r="C44" s="11" t="s">
        <v>84</v>
      </c>
      <c r="D44" s="11" t="s">
        <v>84</v>
      </c>
      <c r="E44" s="11" t="s">
        <v>84</v>
      </c>
      <c r="F44" s="11">
        <v>349067.3</v>
      </c>
      <c r="G44" s="11" t="s">
        <v>84</v>
      </c>
      <c r="H44" s="11" t="s">
        <v>84</v>
      </c>
      <c r="I44" s="11" t="s">
        <v>84</v>
      </c>
      <c r="J44" s="11" t="s">
        <v>84</v>
      </c>
      <c r="K44" s="11" t="s">
        <v>84</v>
      </c>
      <c r="L44" s="11" t="s">
        <v>84</v>
      </c>
      <c r="M44" s="11" t="s">
        <v>84</v>
      </c>
      <c r="N44" s="11" t="s">
        <v>84</v>
      </c>
      <c r="O44" s="11" t="s">
        <v>84</v>
      </c>
      <c r="P44" s="11" t="s">
        <v>84</v>
      </c>
      <c r="Q44" s="11" t="s">
        <v>84</v>
      </c>
      <c r="R44" s="11" t="s">
        <v>84</v>
      </c>
      <c r="S44" s="11" t="s">
        <v>84</v>
      </c>
      <c r="T44" s="11" t="s">
        <v>84</v>
      </c>
      <c r="U44" s="11" t="s">
        <v>84</v>
      </c>
      <c r="V44" s="11">
        <f t="shared" ref="V44:V73" si="2">COUNT(C44:U44)</f>
        <v>1</v>
      </c>
      <c r="W44" s="11">
        <f t="shared" si="1"/>
        <v>1</v>
      </c>
    </row>
    <row r="45" spans="1:23" x14ac:dyDescent="0.25">
      <c r="A45" s="43" t="s">
        <v>130</v>
      </c>
      <c r="B45" s="14" t="s">
        <v>84</v>
      </c>
      <c r="C45" s="11" t="s">
        <v>84</v>
      </c>
      <c r="D45" s="11" t="s">
        <v>84</v>
      </c>
      <c r="E45" s="11" t="s">
        <v>84</v>
      </c>
      <c r="F45" s="11">
        <v>353238</v>
      </c>
      <c r="G45" s="11" t="s">
        <v>84</v>
      </c>
      <c r="H45" s="11" t="s">
        <v>84</v>
      </c>
      <c r="I45" s="11" t="s">
        <v>84</v>
      </c>
      <c r="J45" s="11" t="s">
        <v>84</v>
      </c>
      <c r="K45" s="11" t="s">
        <v>84</v>
      </c>
      <c r="L45" s="11" t="s">
        <v>84</v>
      </c>
      <c r="M45" s="11" t="s">
        <v>84</v>
      </c>
      <c r="N45" s="11" t="s">
        <v>84</v>
      </c>
      <c r="O45" s="11" t="s">
        <v>84</v>
      </c>
      <c r="P45" s="11" t="s">
        <v>84</v>
      </c>
      <c r="Q45" s="11" t="s">
        <v>84</v>
      </c>
      <c r="R45" s="11" t="s">
        <v>84</v>
      </c>
      <c r="S45" s="11" t="s">
        <v>84</v>
      </c>
      <c r="T45" s="11" t="s">
        <v>84</v>
      </c>
      <c r="U45" s="11" t="s">
        <v>84</v>
      </c>
      <c r="V45" s="11">
        <f t="shared" si="2"/>
        <v>1</v>
      </c>
      <c r="W45" s="11">
        <f t="shared" si="1"/>
        <v>1</v>
      </c>
    </row>
    <row r="46" spans="1:23" x14ac:dyDescent="0.25">
      <c r="A46" s="43" t="s">
        <v>131</v>
      </c>
      <c r="B46" s="14" t="s">
        <v>84</v>
      </c>
      <c r="C46" s="11" t="s">
        <v>84</v>
      </c>
      <c r="D46" s="11" t="s">
        <v>84</v>
      </c>
      <c r="E46" s="11">
        <v>32084</v>
      </c>
      <c r="F46" s="11">
        <v>355664.8</v>
      </c>
      <c r="G46" s="11" t="s">
        <v>84</v>
      </c>
      <c r="H46" s="11" t="s">
        <v>84</v>
      </c>
      <c r="I46" s="11" t="s">
        <v>84</v>
      </c>
      <c r="J46" s="11" t="s">
        <v>84</v>
      </c>
      <c r="K46" s="11" t="s">
        <v>84</v>
      </c>
      <c r="L46" s="11" t="s">
        <v>84</v>
      </c>
      <c r="M46" s="11" t="s">
        <v>84</v>
      </c>
      <c r="N46" s="11" t="s">
        <v>84</v>
      </c>
      <c r="O46" s="11" t="s">
        <v>84</v>
      </c>
      <c r="P46" s="11" t="s">
        <v>84</v>
      </c>
      <c r="Q46" s="11" t="s">
        <v>84</v>
      </c>
      <c r="R46" s="11" t="s">
        <v>84</v>
      </c>
      <c r="S46" s="11" t="s">
        <v>84</v>
      </c>
      <c r="T46" s="11" t="s">
        <v>84</v>
      </c>
      <c r="U46" s="11" t="s">
        <v>84</v>
      </c>
      <c r="V46" s="11">
        <f t="shared" si="2"/>
        <v>2</v>
      </c>
      <c r="W46" s="11">
        <f t="shared" si="1"/>
        <v>2</v>
      </c>
    </row>
    <row r="47" spans="1:23" x14ac:dyDescent="0.25">
      <c r="A47" s="43" t="s">
        <v>132</v>
      </c>
      <c r="B47" s="14" t="s">
        <v>84</v>
      </c>
      <c r="C47" s="11" t="s">
        <v>84</v>
      </c>
      <c r="D47" s="11" t="s">
        <v>84</v>
      </c>
      <c r="E47" s="11">
        <v>31794</v>
      </c>
      <c r="F47" s="11">
        <v>357352.6</v>
      </c>
      <c r="G47" s="11" t="s">
        <v>84</v>
      </c>
      <c r="H47" s="11" t="s">
        <v>84</v>
      </c>
      <c r="I47" s="11" t="s">
        <v>84</v>
      </c>
      <c r="J47" s="11" t="s">
        <v>84</v>
      </c>
      <c r="K47" s="11" t="s">
        <v>84</v>
      </c>
      <c r="L47" s="11" t="s">
        <v>84</v>
      </c>
      <c r="M47" s="11" t="s">
        <v>84</v>
      </c>
      <c r="N47" s="11" t="s">
        <v>84</v>
      </c>
      <c r="O47" s="11" t="s">
        <v>84</v>
      </c>
      <c r="P47" s="11" t="s">
        <v>84</v>
      </c>
      <c r="Q47" s="11" t="s">
        <v>84</v>
      </c>
      <c r="R47" s="11" t="s">
        <v>84</v>
      </c>
      <c r="S47" s="11" t="s">
        <v>84</v>
      </c>
      <c r="T47" s="11" t="s">
        <v>84</v>
      </c>
      <c r="U47" s="11" t="s">
        <v>84</v>
      </c>
      <c r="V47" s="11">
        <f t="shared" si="2"/>
        <v>2</v>
      </c>
      <c r="W47" s="11">
        <f t="shared" si="1"/>
        <v>2</v>
      </c>
    </row>
    <row r="48" spans="1:23" x14ac:dyDescent="0.25">
      <c r="A48" s="43" t="s">
        <v>133</v>
      </c>
      <c r="B48" s="14" t="s">
        <v>84</v>
      </c>
      <c r="C48" s="11" t="s">
        <v>84</v>
      </c>
      <c r="D48" s="11" t="s">
        <v>84</v>
      </c>
      <c r="E48" s="11">
        <v>31318</v>
      </c>
      <c r="F48" s="11">
        <v>358638.4</v>
      </c>
      <c r="G48" s="11" t="s">
        <v>84</v>
      </c>
      <c r="H48" s="11" t="s">
        <v>84</v>
      </c>
      <c r="I48" s="11" t="s">
        <v>84</v>
      </c>
      <c r="J48" s="11" t="s">
        <v>84</v>
      </c>
      <c r="K48" s="11" t="s">
        <v>84</v>
      </c>
      <c r="L48" s="11" t="s">
        <v>84</v>
      </c>
      <c r="M48" s="11" t="s">
        <v>84</v>
      </c>
      <c r="N48" s="11" t="s">
        <v>84</v>
      </c>
      <c r="O48" s="11" t="s">
        <v>84</v>
      </c>
      <c r="P48" s="11" t="s">
        <v>84</v>
      </c>
      <c r="Q48" s="11" t="s">
        <v>84</v>
      </c>
      <c r="R48" s="11" t="s">
        <v>84</v>
      </c>
      <c r="S48" s="11" t="s">
        <v>84</v>
      </c>
      <c r="T48" s="11" t="s">
        <v>84</v>
      </c>
      <c r="U48" s="11" t="s">
        <v>84</v>
      </c>
      <c r="V48" s="11">
        <f t="shared" si="2"/>
        <v>2</v>
      </c>
      <c r="W48" s="11">
        <f t="shared" si="1"/>
        <v>2</v>
      </c>
    </row>
    <row r="49" spans="1:23" x14ac:dyDescent="0.25">
      <c r="A49" s="43" t="s">
        <v>134</v>
      </c>
      <c r="B49" s="14" t="s">
        <v>84</v>
      </c>
      <c r="C49" s="11" t="s">
        <v>84</v>
      </c>
      <c r="D49" s="11" t="s">
        <v>84</v>
      </c>
      <c r="E49" s="11">
        <v>30988</v>
      </c>
      <c r="F49" s="11">
        <v>359697.3</v>
      </c>
      <c r="G49" s="11" t="s">
        <v>84</v>
      </c>
      <c r="H49" s="11" t="s">
        <v>84</v>
      </c>
      <c r="I49" s="11" t="s">
        <v>84</v>
      </c>
      <c r="J49" s="11" t="s">
        <v>84</v>
      </c>
      <c r="K49" s="11" t="s">
        <v>84</v>
      </c>
      <c r="L49" s="11" t="s">
        <v>84</v>
      </c>
      <c r="M49" s="11" t="s">
        <v>84</v>
      </c>
      <c r="N49" s="11" t="s">
        <v>84</v>
      </c>
      <c r="O49" s="11" t="s">
        <v>84</v>
      </c>
      <c r="P49" s="11" t="s">
        <v>84</v>
      </c>
      <c r="Q49" s="11" t="s">
        <v>84</v>
      </c>
      <c r="R49" s="11" t="s">
        <v>84</v>
      </c>
      <c r="S49" s="11" t="s">
        <v>84</v>
      </c>
      <c r="T49" s="11" t="s">
        <v>84</v>
      </c>
      <c r="U49" s="11" t="s">
        <v>84</v>
      </c>
      <c r="V49" s="11">
        <f t="shared" si="2"/>
        <v>2</v>
      </c>
      <c r="W49" s="11">
        <f t="shared" si="1"/>
        <v>2</v>
      </c>
    </row>
    <row r="50" spans="1:23" x14ac:dyDescent="0.25">
      <c r="A50" s="43" t="s">
        <v>135</v>
      </c>
      <c r="B50" s="14" t="s">
        <v>84</v>
      </c>
      <c r="C50" s="11" t="s">
        <v>84</v>
      </c>
      <c r="D50" s="11">
        <v>512464.4</v>
      </c>
      <c r="E50" s="11">
        <v>30311</v>
      </c>
      <c r="F50" s="11">
        <v>359102.2</v>
      </c>
      <c r="G50" s="11" t="s">
        <v>84</v>
      </c>
      <c r="H50" s="11" t="s">
        <v>84</v>
      </c>
      <c r="I50" s="11" t="s">
        <v>84</v>
      </c>
      <c r="J50" s="11" t="s">
        <v>84</v>
      </c>
      <c r="K50" s="11" t="s">
        <v>84</v>
      </c>
      <c r="L50" s="11" t="s">
        <v>84</v>
      </c>
      <c r="M50" s="11" t="s">
        <v>84</v>
      </c>
      <c r="N50" s="11" t="s">
        <v>84</v>
      </c>
      <c r="O50" s="11" t="s">
        <v>84</v>
      </c>
      <c r="P50" s="11" t="s">
        <v>84</v>
      </c>
      <c r="Q50" s="11" t="s">
        <v>84</v>
      </c>
      <c r="R50" s="11" t="s">
        <v>84</v>
      </c>
      <c r="S50" s="11" t="s">
        <v>84</v>
      </c>
      <c r="T50" s="11" t="s">
        <v>84</v>
      </c>
      <c r="U50" s="11" t="s">
        <v>84</v>
      </c>
      <c r="V50" s="11">
        <f t="shared" si="2"/>
        <v>3</v>
      </c>
      <c r="W50" s="11">
        <f t="shared" si="1"/>
        <v>3</v>
      </c>
    </row>
    <row r="51" spans="1:23" x14ac:dyDescent="0.25">
      <c r="A51" s="43" t="s">
        <v>136</v>
      </c>
      <c r="B51" s="14" t="s">
        <v>84</v>
      </c>
      <c r="C51" s="11" t="s">
        <v>84</v>
      </c>
      <c r="D51" s="11">
        <v>510335.8</v>
      </c>
      <c r="E51" s="11">
        <v>29935</v>
      </c>
      <c r="F51" s="11">
        <v>361141.6</v>
      </c>
      <c r="G51" s="11" t="s">
        <v>84</v>
      </c>
      <c r="H51" s="11" t="s">
        <v>84</v>
      </c>
      <c r="I51" s="11" t="s">
        <v>84</v>
      </c>
      <c r="J51" s="11" t="s">
        <v>84</v>
      </c>
      <c r="K51" s="11" t="s">
        <v>84</v>
      </c>
      <c r="L51" s="11" t="s">
        <v>84</v>
      </c>
      <c r="M51" s="11" t="s">
        <v>84</v>
      </c>
      <c r="N51" s="11" t="s">
        <v>84</v>
      </c>
      <c r="O51" s="11" t="s">
        <v>84</v>
      </c>
      <c r="P51" s="11" t="s">
        <v>84</v>
      </c>
      <c r="Q51" s="11" t="s">
        <v>84</v>
      </c>
      <c r="R51" s="11" t="s">
        <v>84</v>
      </c>
      <c r="S51" s="11" t="s">
        <v>84</v>
      </c>
      <c r="T51" s="11" t="s">
        <v>84</v>
      </c>
      <c r="U51" s="11" t="s">
        <v>84</v>
      </c>
      <c r="V51" s="11">
        <f t="shared" si="2"/>
        <v>3</v>
      </c>
      <c r="W51" s="11">
        <f t="shared" si="1"/>
        <v>3</v>
      </c>
    </row>
    <row r="52" spans="1:23" x14ac:dyDescent="0.25">
      <c r="A52" s="43" t="s">
        <v>137</v>
      </c>
      <c r="B52" s="14" t="s">
        <v>84</v>
      </c>
      <c r="C52" s="11" t="s">
        <v>84</v>
      </c>
      <c r="D52" s="11">
        <v>507820.3</v>
      </c>
      <c r="E52" s="11">
        <v>29463</v>
      </c>
      <c r="F52" s="11">
        <v>361817.8</v>
      </c>
      <c r="G52" s="11" t="s">
        <v>84</v>
      </c>
      <c r="H52" s="11" t="s">
        <v>84</v>
      </c>
      <c r="I52" s="11" t="s">
        <v>84</v>
      </c>
      <c r="J52" s="11" t="s">
        <v>84</v>
      </c>
      <c r="K52" s="11" t="s">
        <v>84</v>
      </c>
      <c r="L52" s="11" t="s">
        <v>84</v>
      </c>
      <c r="M52" s="11" t="s">
        <v>84</v>
      </c>
      <c r="N52" s="11" t="s">
        <v>84</v>
      </c>
      <c r="O52" s="11" t="s">
        <v>84</v>
      </c>
      <c r="P52" s="11" t="s">
        <v>84</v>
      </c>
      <c r="Q52" s="11" t="s">
        <v>84</v>
      </c>
      <c r="R52" s="11" t="s">
        <v>84</v>
      </c>
      <c r="S52" s="11" t="s">
        <v>84</v>
      </c>
      <c r="T52" s="11" t="s">
        <v>84</v>
      </c>
      <c r="U52" s="11" t="s">
        <v>84</v>
      </c>
      <c r="V52" s="11">
        <f t="shared" si="2"/>
        <v>3</v>
      </c>
      <c r="W52" s="11">
        <f t="shared" si="1"/>
        <v>3</v>
      </c>
    </row>
    <row r="53" spans="1:23" x14ac:dyDescent="0.25">
      <c r="A53" s="43" t="s">
        <v>138</v>
      </c>
      <c r="B53" s="14" t="s">
        <v>84</v>
      </c>
      <c r="C53" s="11" t="s">
        <v>84</v>
      </c>
      <c r="D53" s="11">
        <v>514270.5</v>
      </c>
      <c r="E53" s="11">
        <v>29010</v>
      </c>
      <c r="F53" s="11">
        <v>363793.5</v>
      </c>
      <c r="G53" s="11" t="s">
        <v>84</v>
      </c>
      <c r="H53" s="11" t="s">
        <v>84</v>
      </c>
      <c r="I53" s="11" t="s">
        <v>84</v>
      </c>
      <c r="J53" s="11" t="s">
        <v>84</v>
      </c>
      <c r="K53" s="11" t="s">
        <v>84</v>
      </c>
      <c r="L53" s="11" t="s">
        <v>84</v>
      </c>
      <c r="M53" s="11" t="s">
        <v>84</v>
      </c>
      <c r="N53" s="11" t="s">
        <v>84</v>
      </c>
      <c r="O53" s="11" t="s">
        <v>84</v>
      </c>
      <c r="P53" s="11" t="s">
        <v>84</v>
      </c>
      <c r="Q53" s="11" t="s">
        <v>84</v>
      </c>
      <c r="R53" s="11" t="s">
        <v>84</v>
      </c>
      <c r="S53" s="11" t="s">
        <v>84</v>
      </c>
      <c r="T53" s="11" t="s">
        <v>84</v>
      </c>
      <c r="U53" s="11" t="s">
        <v>84</v>
      </c>
      <c r="V53" s="11">
        <f t="shared" si="2"/>
        <v>3</v>
      </c>
      <c r="W53" s="11">
        <f t="shared" si="1"/>
        <v>3</v>
      </c>
    </row>
    <row r="54" spans="1:23" x14ac:dyDescent="0.25">
      <c r="A54" s="43" t="s">
        <v>139</v>
      </c>
      <c r="B54" s="14" t="s">
        <v>84</v>
      </c>
      <c r="C54" s="11" t="s">
        <v>84</v>
      </c>
      <c r="D54" s="11">
        <v>522510.4</v>
      </c>
      <c r="E54" s="11">
        <v>29091</v>
      </c>
      <c r="F54" s="11">
        <v>367037.7</v>
      </c>
      <c r="G54" s="11" t="s">
        <v>84</v>
      </c>
      <c r="H54" s="11" t="s">
        <v>84</v>
      </c>
      <c r="I54" s="11" t="s">
        <v>84</v>
      </c>
      <c r="J54" s="11" t="s">
        <v>84</v>
      </c>
      <c r="K54" s="11" t="s">
        <v>84</v>
      </c>
      <c r="L54" s="11" t="s">
        <v>84</v>
      </c>
      <c r="M54" s="11" t="s">
        <v>84</v>
      </c>
      <c r="N54" s="11" t="s">
        <v>84</v>
      </c>
      <c r="O54" s="11" t="s">
        <v>84</v>
      </c>
      <c r="P54" s="11" t="s">
        <v>84</v>
      </c>
      <c r="Q54" s="11" t="s">
        <v>84</v>
      </c>
      <c r="R54" s="11" t="s">
        <v>84</v>
      </c>
      <c r="S54" s="11" t="s">
        <v>84</v>
      </c>
      <c r="T54" s="11" t="s">
        <v>84</v>
      </c>
      <c r="U54" s="11" t="s">
        <v>84</v>
      </c>
      <c r="V54" s="11">
        <f t="shared" si="2"/>
        <v>3</v>
      </c>
      <c r="W54" s="11">
        <f t="shared" si="1"/>
        <v>3</v>
      </c>
    </row>
    <row r="55" spans="1:23" x14ac:dyDescent="0.25">
      <c r="A55" s="43" t="s">
        <v>140</v>
      </c>
      <c r="B55" s="14" t="s">
        <v>84</v>
      </c>
      <c r="C55" s="11" t="s">
        <v>84</v>
      </c>
      <c r="D55" s="11">
        <v>519092</v>
      </c>
      <c r="E55" s="11">
        <v>28848</v>
      </c>
      <c r="F55" s="11">
        <v>367074.4</v>
      </c>
      <c r="G55" s="11" t="s">
        <v>84</v>
      </c>
      <c r="H55" s="11" t="s">
        <v>84</v>
      </c>
      <c r="I55" s="11" t="s">
        <v>84</v>
      </c>
      <c r="J55" s="11" t="s">
        <v>84</v>
      </c>
      <c r="K55" s="11" t="s">
        <v>84</v>
      </c>
      <c r="L55" s="11" t="s">
        <v>84</v>
      </c>
      <c r="M55" s="11" t="s">
        <v>84</v>
      </c>
      <c r="N55" s="11" t="s">
        <v>84</v>
      </c>
      <c r="O55" s="11" t="s">
        <v>84</v>
      </c>
      <c r="P55" s="11" t="s">
        <v>84</v>
      </c>
      <c r="Q55" s="11" t="s">
        <v>84</v>
      </c>
      <c r="R55" s="11" t="s">
        <v>84</v>
      </c>
      <c r="S55" s="11" t="s">
        <v>84</v>
      </c>
      <c r="T55" s="11" t="s">
        <v>84</v>
      </c>
      <c r="U55" s="11" t="s">
        <v>84</v>
      </c>
      <c r="V55" s="11">
        <f t="shared" si="2"/>
        <v>3</v>
      </c>
      <c r="W55" s="11">
        <f t="shared" si="1"/>
        <v>3</v>
      </c>
    </row>
    <row r="56" spans="1:23" x14ac:dyDescent="0.25">
      <c r="A56" s="43" t="s">
        <v>141</v>
      </c>
      <c r="B56" s="14" t="s">
        <v>84</v>
      </c>
      <c r="C56" s="11" t="s">
        <v>84</v>
      </c>
      <c r="D56" s="11">
        <v>517608.4</v>
      </c>
      <c r="E56" s="11">
        <v>28485</v>
      </c>
      <c r="F56" s="11">
        <v>366978.7</v>
      </c>
      <c r="G56" s="11" t="s">
        <v>84</v>
      </c>
      <c r="H56" s="11" t="s">
        <v>84</v>
      </c>
      <c r="I56" s="11" t="s">
        <v>84</v>
      </c>
      <c r="J56" s="11" t="s">
        <v>84</v>
      </c>
      <c r="K56" s="11" t="s">
        <v>84</v>
      </c>
      <c r="L56" s="11" t="s">
        <v>84</v>
      </c>
      <c r="M56" s="11" t="s">
        <v>84</v>
      </c>
      <c r="N56" s="11" t="s">
        <v>84</v>
      </c>
      <c r="O56" s="11" t="s">
        <v>84</v>
      </c>
      <c r="P56" s="11" t="s">
        <v>84</v>
      </c>
      <c r="Q56" s="11" t="s">
        <v>84</v>
      </c>
      <c r="R56" s="11" t="s">
        <v>84</v>
      </c>
      <c r="S56" s="11" t="s">
        <v>84</v>
      </c>
      <c r="T56" s="11" t="s">
        <v>84</v>
      </c>
      <c r="U56" s="11" t="s">
        <v>84</v>
      </c>
      <c r="V56" s="11">
        <f t="shared" si="2"/>
        <v>3</v>
      </c>
      <c r="W56" s="11">
        <f t="shared" si="1"/>
        <v>3</v>
      </c>
    </row>
    <row r="57" spans="1:23" x14ac:dyDescent="0.25">
      <c r="A57" s="43" t="s">
        <v>142</v>
      </c>
      <c r="B57" s="14" t="s">
        <v>84</v>
      </c>
      <c r="C57" s="11" t="s">
        <v>84</v>
      </c>
      <c r="D57" s="11">
        <v>516512</v>
      </c>
      <c r="E57" s="11">
        <v>28348</v>
      </c>
      <c r="F57" s="11">
        <v>366195.20000000001</v>
      </c>
      <c r="G57" s="11" t="s">
        <v>84</v>
      </c>
      <c r="H57" s="11" t="s">
        <v>84</v>
      </c>
      <c r="I57" s="11" t="s">
        <v>84</v>
      </c>
      <c r="J57" s="11" t="s">
        <v>84</v>
      </c>
      <c r="K57" s="11" t="s">
        <v>84</v>
      </c>
      <c r="L57" s="11" t="s">
        <v>84</v>
      </c>
      <c r="M57" s="11" t="s">
        <v>84</v>
      </c>
      <c r="N57" s="11" t="s">
        <v>84</v>
      </c>
      <c r="O57" s="11" t="s">
        <v>84</v>
      </c>
      <c r="P57" s="11" t="s">
        <v>84</v>
      </c>
      <c r="Q57" s="11" t="s">
        <v>84</v>
      </c>
      <c r="R57" s="11" t="s">
        <v>84</v>
      </c>
      <c r="S57" s="11" t="s">
        <v>84</v>
      </c>
      <c r="T57" s="11" t="s">
        <v>84</v>
      </c>
      <c r="U57" s="11" t="s">
        <v>84</v>
      </c>
      <c r="V57" s="11">
        <f t="shared" si="2"/>
        <v>3</v>
      </c>
      <c r="W57" s="11">
        <f t="shared" si="1"/>
        <v>3</v>
      </c>
    </row>
    <row r="58" spans="1:23" x14ac:dyDescent="0.25">
      <c r="A58" s="43" t="s">
        <v>143</v>
      </c>
      <c r="B58" s="14" t="s">
        <v>84</v>
      </c>
      <c r="C58" s="11" t="s">
        <v>84</v>
      </c>
      <c r="D58" s="11">
        <v>511771</v>
      </c>
      <c r="E58" s="11">
        <v>28358</v>
      </c>
      <c r="F58" s="11">
        <v>363667.9</v>
      </c>
      <c r="G58" s="11" t="s">
        <v>84</v>
      </c>
      <c r="H58" s="11" t="s">
        <v>84</v>
      </c>
      <c r="I58" s="11" t="s">
        <v>84</v>
      </c>
      <c r="J58" s="11" t="s">
        <v>84</v>
      </c>
      <c r="K58" s="11" t="s">
        <v>84</v>
      </c>
      <c r="L58" s="11" t="s">
        <v>84</v>
      </c>
      <c r="M58" s="11" t="s">
        <v>84</v>
      </c>
      <c r="N58" s="11" t="s">
        <v>84</v>
      </c>
      <c r="O58" s="11" t="s">
        <v>84</v>
      </c>
      <c r="P58" s="11" t="s">
        <v>84</v>
      </c>
      <c r="Q58" s="11" t="s">
        <v>84</v>
      </c>
      <c r="R58" s="11" t="s">
        <v>84</v>
      </c>
      <c r="S58" s="11" t="s">
        <v>84</v>
      </c>
      <c r="T58" s="11" t="s">
        <v>84</v>
      </c>
      <c r="U58" s="11" t="s">
        <v>84</v>
      </c>
      <c r="V58" s="11">
        <f t="shared" si="2"/>
        <v>3</v>
      </c>
      <c r="W58" s="11">
        <f t="shared" si="1"/>
        <v>3</v>
      </c>
    </row>
    <row r="59" spans="1:23" x14ac:dyDescent="0.25">
      <c r="A59" s="43" t="s">
        <v>144</v>
      </c>
      <c r="B59" s="14" t="s">
        <v>84</v>
      </c>
      <c r="C59" s="11" t="s">
        <v>84</v>
      </c>
      <c r="D59" s="11">
        <v>512222.5</v>
      </c>
      <c r="E59" s="11">
        <v>28306</v>
      </c>
      <c r="F59" s="11">
        <v>364180.9</v>
      </c>
      <c r="G59" s="11" t="s">
        <v>84</v>
      </c>
      <c r="H59" s="11" t="s">
        <v>84</v>
      </c>
      <c r="I59" s="11" t="s">
        <v>84</v>
      </c>
      <c r="J59" s="11" t="s">
        <v>84</v>
      </c>
      <c r="K59" s="11" t="s">
        <v>84</v>
      </c>
      <c r="L59" s="11" t="s">
        <v>84</v>
      </c>
      <c r="M59" s="11" t="s">
        <v>84</v>
      </c>
      <c r="N59" s="11" t="s">
        <v>84</v>
      </c>
      <c r="O59" s="11" t="s">
        <v>84</v>
      </c>
      <c r="P59" s="11" t="s">
        <v>84</v>
      </c>
      <c r="Q59" s="11" t="s">
        <v>84</v>
      </c>
      <c r="R59" s="11" t="s">
        <v>84</v>
      </c>
      <c r="S59" s="11" t="s">
        <v>84</v>
      </c>
      <c r="T59" s="11" t="s">
        <v>84</v>
      </c>
      <c r="U59" s="11" t="s">
        <v>84</v>
      </c>
      <c r="V59" s="11">
        <f t="shared" si="2"/>
        <v>3</v>
      </c>
      <c r="W59" s="11">
        <f t="shared" si="1"/>
        <v>3</v>
      </c>
    </row>
    <row r="60" spans="1:23" x14ac:dyDescent="0.25">
      <c r="A60" s="43" t="s">
        <v>145</v>
      </c>
      <c r="B60" s="14" t="s">
        <v>84</v>
      </c>
      <c r="C60" s="11" t="s">
        <v>84</v>
      </c>
      <c r="D60" s="11">
        <v>515899.2</v>
      </c>
      <c r="E60" s="11">
        <v>28614</v>
      </c>
      <c r="F60" s="11">
        <v>364740.3</v>
      </c>
      <c r="G60" s="11" t="s">
        <v>84</v>
      </c>
      <c r="H60" s="11" t="s">
        <v>84</v>
      </c>
      <c r="I60" s="11" t="s">
        <v>84</v>
      </c>
      <c r="J60" s="11" t="s">
        <v>84</v>
      </c>
      <c r="K60" s="11" t="s">
        <v>84</v>
      </c>
      <c r="L60" s="11" t="s">
        <v>84</v>
      </c>
      <c r="M60" s="11" t="s">
        <v>84</v>
      </c>
      <c r="N60" s="11" t="s">
        <v>84</v>
      </c>
      <c r="O60" s="11" t="s">
        <v>84</v>
      </c>
      <c r="P60" s="11" t="s">
        <v>84</v>
      </c>
      <c r="Q60" s="11" t="s">
        <v>84</v>
      </c>
      <c r="R60" s="11" t="s">
        <v>84</v>
      </c>
      <c r="S60" s="11" t="s">
        <v>84</v>
      </c>
      <c r="T60" s="11" t="s">
        <v>84</v>
      </c>
      <c r="U60" s="11" t="s">
        <v>84</v>
      </c>
      <c r="V60" s="11">
        <f t="shared" si="2"/>
        <v>3</v>
      </c>
      <c r="W60" s="11">
        <f t="shared" si="1"/>
        <v>3</v>
      </c>
    </row>
    <row r="61" spans="1:23" x14ac:dyDescent="0.25">
      <c r="A61" s="43" t="s">
        <v>146</v>
      </c>
      <c r="B61" s="14" t="s">
        <v>84</v>
      </c>
      <c r="C61" s="11" t="s">
        <v>84</v>
      </c>
      <c r="D61" s="11">
        <v>515512.2</v>
      </c>
      <c r="E61" s="11">
        <v>28651</v>
      </c>
      <c r="F61" s="11">
        <v>365562.4</v>
      </c>
      <c r="G61" s="11" t="s">
        <v>84</v>
      </c>
      <c r="H61" s="11" t="s">
        <v>84</v>
      </c>
      <c r="I61" s="11" t="s">
        <v>84</v>
      </c>
      <c r="J61" s="11" t="s">
        <v>84</v>
      </c>
      <c r="K61" s="11" t="s">
        <v>84</v>
      </c>
      <c r="L61" s="11" t="s">
        <v>84</v>
      </c>
      <c r="M61" s="11" t="s">
        <v>84</v>
      </c>
      <c r="N61" s="11" t="s">
        <v>84</v>
      </c>
      <c r="O61" s="11" t="s">
        <v>84</v>
      </c>
      <c r="P61" s="11" t="s">
        <v>84</v>
      </c>
      <c r="Q61" s="11" t="s">
        <v>84</v>
      </c>
      <c r="R61" s="11" t="s">
        <v>84</v>
      </c>
      <c r="S61" s="11" t="s">
        <v>84</v>
      </c>
      <c r="T61" s="11" t="s">
        <v>84</v>
      </c>
      <c r="U61" s="11" t="s">
        <v>84</v>
      </c>
      <c r="V61" s="11">
        <f t="shared" si="2"/>
        <v>3</v>
      </c>
      <c r="W61" s="11">
        <f t="shared" si="1"/>
        <v>3</v>
      </c>
    </row>
    <row r="62" spans="1:23" x14ac:dyDescent="0.25">
      <c r="A62" s="43" t="s">
        <v>147</v>
      </c>
      <c r="B62" s="14" t="s">
        <v>84</v>
      </c>
      <c r="C62" s="11" t="s">
        <v>84</v>
      </c>
      <c r="D62" s="11">
        <v>521752.7</v>
      </c>
      <c r="E62" s="11">
        <v>28952</v>
      </c>
      <c r="F62" s="11">
        <v>367969.9</v>
      </c>
      <c r="G62" s="11" t="s">
        <v>84</v>
      </c>
      <c r="H62" s="11" t="s">
        <v>84</v>
      </c>
      <c r="I62" s="11" t="s">
        <v>84</v>
      </c>
      <c r="J62" s="11" t="s">
        <v>84</v>
      </c>
      <c r="K62" s="11" t="s">
        <v>84</v>
      </c>
      <c r="L62" s="11" t="s">
        <v>84</v>
      </c>
      <c r="M62" s="11" t="s">
        <v>84</v>
      </c>
      <c r="N62" s="11" t="s">
        <v>84</v>
      </c>
      <c r="O62" s="11" t="s">
        <v>84</v>
      </c>
      <c r="P62" s="11" t="s">
        <v>84</v>
      </c>
      <c r="Q62" s="11" t="s">
        <v>84</v>
      </c>
      <c r="R62" s="11" t="s">
        <v>84</v>
      </c>
      <c r="S62" s="11" t="s">
        <v>84</v>
      </c>
      <c r="T62" s="11" t="s">
        <v>84</v>
      </c>
      <c r="U62" s="11" t="s">
        <v>84</v>
      </c>
      <c r="V62" s="11">
        <f t="shared" si="2"/>
        <v>3</v>
      </c>
      <c r="W62" s="11">
        <f t="shared" si="1"/>
        <v>3</v>
      </c>
    </row>
    <row r="63" spans="1:23" x14ac:dyDescent="0.25">
      <c r="A63" s="43" t="s">
        <v>148</v>
      </c>
      <c r="B63" s="14" t="s">
        <v>84</v>
      </c>
      <c r="C63" s="11" t="s">
        <v>84</v>
      </c>
      <c r="D63" s="11">
        <v>523558.6</v>
      </c>
      <c r="E63" s="11">
        <v>29150</v>
      </c>
      <c r="F63" s="11">
        <v>372167.6</v>
      </c>
      <c r="G63" s="11" t="s">
        <v>84</v>
      </c>
      <c r="H63" s="11" t="s">
        <v>84</v>
      </c>
      <c r="I63" s="11" t="s">
        <v>84</v>
      </c>
      <c r="J63" s="11" t="s">
        <v>84</v>
      </c>
      <c r="K63" s="11" t="s">
        <v>84</v>
      </c>
      <c r="L63" s="11" t="s">
        <v>84</v>
      </c>
      <c r="M63" s="11" t="s">
        <v>84</v>
      </c>
      <c r="N63" s="11" t="s">
        <v>84</v>
      </c>
      <c r="O63" s="11" t="s">
        <v>84</v>
      </c>
      <c r="P63" s="11" t="s">
        <v>84</v>
      </c>
      <c r="Q63" s="11" t="s">
        <v>84</v>
      </c>
      <c r="R63" s="11" t="s">
        <v>84</v>
      </c>
      <c r="S63" s="11" t="s">
        <v>84</v>
      </c>
      <c r="T63" s="11" t="s">
        <v>84</v>
      </c>
      <c r="U63" s="11" t="s">
        <v>84</v>
      </c>
      <c r="V63" s="11">
        <f t="shared" si="2"/>
        <v>3</v>
      </c>
      <c r="W63" s="11">
        <f t="shared" si="1"/>
        <v>3</v>
      </c>
    </row>
    <row r="64" spans="1:23" x14ac:dyDescent="0.25">
      <c r="A64" s="43" t="s">
        <v>149</v>
      </c>
      <c r="B64" s="14" t="s">
        <v>84</v>
      </c>
      <c r="C64" s="11" t="s">
        <v>84</v>
      </c>
      <c r="D64" s="11">
        <v>527622.30000000005</v>
      </c>
      <c r="E64" s="11">
        <v>29881</v>
      </c>
      <c r="F64" s="11">
        <v>374281.4</v>
      </c>
      <c r="G64" s="11" t="s">
        <v>84</v>
      </c>
      <c r="H64" s="11" t="s">
        <v>84</v>
      </c>
      <c r="I64" s="11" t="s">
        <v>84</v>
      </c>
      <c r="J64" s="11" t="s">
        <v>84</v>
      </c>
      <c r="K64" s="11" t="s">
        <v>84</v>
      </c>
      <c r="L64" s="11" t="s">
        <v>84</v>
      </c>
      <c r="M64" s="11" t="s">
        <v>84</v>
      </c>
      <c r="N64" s="11" t="s">
        <v>84</v>
      </c>
      <c r="O64" s="11" t="s">
        <v>84</v>
      </c>
      <c r="P64" s="11" t="s">
        <v>84</v>
      </c>
      <c r="Q64" s="11" t="s">
        <v>84</v>
      </c>
      <c r="R64" s="11" t="s">
        <v>84</v>
      </c>
      <c r="S64" s="11" t="s">
        <v>84</v>
      </c>
      <c r="T64" s="11" t="s">
        <v>84</v>
      </c>
      <c r="U64" s="11" t="s">
        <v>84</v>
      </c>
      <c r="V64" s="11">
        <f t="shared" si="2"/>
        <v>3</v>
      </c>
      <c r="W64" s="11">
        <f t="shared" si="1"/>
        <v>3</v>
      </c>
    </row>
    <row r="65" spans="1:23" x14ac:dyDescent="0.25">
      <c r="A65" s="43" t="s">
        <v>150</v>
      </c>
      <c r="B65" s="14" t="s">
        <v>84</v>
      </c>
      <c r="C65" s="11" t="s">
        <v>84</v>
      </c>
      <c r="D65" s="11">
        <v>534459.5</v>
      </c>
      <c r="E65" s="11">
        <v>30435</v>
      </c>
      <c r="F65" s="11">
        <v>377827</v>
      </c>
      <c r="G65" s="11" t="s">
        <v>84</v>
      </c>
      <c r="H65" s="11" t="s">
        <v>84</v>
      </c>
      <c r="I65" s="11" t="s">
        <v>84</v>
      </c>
      <c r="J65" s="11" t="s">
        <v>84</v>
      </c>
      <c r="K65" s="11" t="s">
        <v>84</v>
      </c>
      <c r="L65" s="11" t="s">
        <v>84</v>
      </c>
      <c r="M65" s="11" t="s">
        <v>84</v>
      </c>
      <c r="N65" s="11" t="s">
        <v>84</v>
      </c>
      <c r="O65" s="11" t="s">
        <v>84</v>
      </c>
      <c r="P65" s="11" t="s">
        <v>84</v>
      </c>
      <c r="Q65" s="11" t="s">
        <v>84</v>
      </c>
      <c r="R65" s="11" t="s">
        <v>84</v>
      </c>
      <c r="S65" s="11" t="s">
        <v>84</v>
      </c>
      <c r="T65" s="11" t="s">
        <v>84</v>
      </c>
      <c r="U65" s="11" t="s">
        <v>84</v>
      </c>
      <c r="V65" s="11">
        <f t="shared" si="2"/>
        <v>3</v>
      </c>
      <c r="W65" s="11">
        <f t="shared" si="1"/>
        <v>3</v>
      </c>
    </row>
    <row r="66" spans="1:23" s="67" customFormat="1" x14ac:dyDescent="0.25">
      <c r="A66" s="64" t="s">
        <v>151</v>
      </c>
      <c r="B66" s="65">
        <v>1768406.3</v>
      </c>
      <c r="C66" s="66">
        <v>66851.7</v>
      </c>
      <c r="D66" s="67">
        <v>532024.4</v>
      </c>
      <c r="E66" s="67">
        <v>30255</v>
      </c>
      <c r="F66" s="67">
        <v>379642.3</v>
      </c>
      <c r="G66" s="67">
        <v>19576.400000000001</v>
      </c>
      <c r="H66" s="67">
        <v>351786</v>
      </c>
      <c r="I66" s="67">
        <v>5675.4</v>
      </c>
      <c r="J66" s="67" t="s">
        <v>84</v>
      </c>
      <c r="K66" s="67" t="s">
        <v>84</v>
      </c>
      <c r="L66" s="66">
        <v>33762.1</v>
      </c>
      <c r="M66" s="66">
        <v>175970</v>
      </c>
      <c r="N66" s="67" t="s">
        <v>84</v>
      </c>
      <c r="O66" s="67" t="s">
        <v>84</v>
      </c>
      <c r="P66" s="67" t="s">
        <v>84</v>
      </c>
      <c r="Q66" s="67" t="s">
        <v>84</v>
      </c>
      <c r="R66" s="67" t="s">
        <v>84</v>
      </c>
      <c r="S66" s="67" t="s">
        <v>84</v>
      </c>
      <c r="T66" s="67" t="s">
        <v>84</v>
      </c>
      <c r="U66" s="67" t="s">
        <v>84</v>
      </c>
      <c r="V66" s="11">
        <f t="shared" si="2"/>
        <v>9</v>
      </c>
      <c r="W66" s="11">
        <f t="shared" si="1"/>
        <v>9</v>
      </c>
    </row>
    <row r="67" spans="1:23" x14ac:dyDescent="0.25">
      <c r="A67" s="43" t="s">
        <v>152</v>
      </c>
      <c r="B67" s="34">
        <v>1779053.8</v>
      </c>
      <c r="C67" s="40">
        <v>67176.899999999994</v>
      </c>
      <c r="D67" s="11">
        <v>536733.1</v>
      </c>
      <c r="E67" s="11">
        <v>30960</v>
      </c>
      <c r="F67" s="11">
        <v>381481.7</v>
      </c>
      <c r="G67" s="11">
        <v>19871.900000000001</v>
      </c>
      <c r="H67" s="11">
        <v>352890</v>
      </c>
      <c r="I67" s="11">
        <v>5665.3</v>
      </c>
      <c r="J67" s="11" t="s">
        <v>84</v>
      </c>
      <c r="K67" s="11" t="s">
        <v>84</v>
      </c>
      <c r="L67" s="40">
        <v>34184</v>
      </c>
      <c r="M67" s="40">
        <v>177180</v>
      </c>
      <c r="N67" s="11" t="s">
        <v>84</v>
      </c>
      <c r="O67" s="11" t="s">
        <v>84</v>
      </c>
      <c r="P67" s="11" t="s">
        <v>84</v>
      </c>
      <c r="Q67" s="11" t="s">
        <v>84</v>
      </c>
      <c r="R67" s="11" t="s">
        <v>84</v>
      </c>
      <c r="S67" s="11" t="s">
        <v>84</v>
      </c>
      <c r="T67" s="11" t="s">
        <v>84</v>
      </c>
      <c r="U67" s="11" t="s">
        <v>84</v>
      </c>
      <c r="V67" s="11">
        <f t="shared" si="2"/>
        <v>9</v>
      </c>
      <c r="W67" s="11">
        <f t="shared" ref="W67:W130" si="3">COUNT(C67:M67)</f>
        <v>9</v>
      </c>
    </row>
    <row r="68" spans="1:23" x14ac:dyDescent="0.25">
      <c r="A68" s="43" t="s">
        <v>153</v>
      </c>
      <c r="B68" s="34">
        <v>1784168.7</v>
      </c>
      <c r="C68" s="40">
        <v>67676.800000000003</v>
      </c>
      <c r="D68" s="11">
        <v>538539.19999999995</v>
      </c>
      <c r="E68" s="11">
        <v>31057</v>
      </c>
      <c r="F68" s="11">
        <v>381950.3</v>
      </c>
      <c r="G68" s="11">
        <v>20477.3</v>
      </c>
      <c r="H68" s="11">
        <v>352158</v>
      </c>
      <c r="I68" s="11">
        <v>5678.6</v>
      </c>
      <c r="J68" s="11" t="s">
        <v>84</v>
      </c>
      <c r="K68" s="11" t="s">
        <v>84</v>
      </c>
      <c r="L68" s="40">
        <v>34338.6</v>
      </c>
      <c r="M68" s="40">
        <v>178023</v>
      </c>
      <c r="N68" s="11" t="s">
        <v>84</v>
      </c>
      <c r="O68" s="11" t="s">
        <v>84</v>
      </c>
      <c r="P68" s="11" t="s">
        <v>84</v>
      </c>
      <c r="Q68" s="11" t="s">
        <v>84</v>
      </c>
      <c r="R68" s="11" t="s">
        <v>84</v>
      </c>
      <c r="S68" s="11" t="s">
        <v>84</v>
      </c>
      <c r="T68" s="11" t="s">
        <v>84</v>
      </c>
      <c r="U68" s="11" t="s">
        <v>84</v>
      </c>
      <c r="V68" s="11">
        <f t="shared" si="2"/>
        <v>9</v>
      </c>
      <c r="W68" s="11">
        <f t="shared" si="3"/>
        <v>9</v>
      </c>
    </row>
    <row r="69" spans="1:23" x14ac:dyDescent="0.25">
      <c r="A69" s="43" t="s">
        <v>154</v>
      </c>
      <c r="B69" s="34">
        <v>1789463.3</v>
      </c>
      <c r="C69" s="40">
        <v>67930.3</v>
      </c>
      <c r="D69" s="11">
        <v>538281.19999999995</v>
      </c>
      <c r="E69" s="11">
        <v>31127</v>
      </c>
      <c r="F69" s="11">
        <v>382138.7</v>
      </c>
      <c r="G69" s="11">
        <v>20785</v>
      </c>
      <c r="H69" s="11">
        <v>355198</v>
      </c>
      <c r="I69" s="11">
        <v>6052.5</v>
      </c>
      <c r="J69" s="11" t="s">
        <v>84</v>
      </c>
      <c r="K69" s="11" t="s">
        <v>84</v>
      </c>
      <c r="L69" s="40">
        <v>34588.9</v>
      </c>
      <c r="M69" s="40">
        <v>179277</v>
      </c>
      <c r="N69" s="11" t="s">
        <v>84</v>
      </c>
      <c r="O69" s="11" t="s">
        <v>84</v>
      </c>
      <c r="P69" s="11" t="s">
        <v>84</v>
      </c>
      <c r="Q69" s="11" t="s">
        <v>84</v>
      </c>
      <c r="R69" s="11" t="s">
        <v>84</v>
      </c>
      <c r="S69" s="11" t="s">
        <v>84</v>
      </c>
      <c r="T69" s="11" t="s">
        <v>84</v>
      </c>
      <c r="U69" s="11" t="s">
        <v>84</v>
      </c>
      <c r="V69" s="11">
        <f t="shared" si="2"/>
        <v>9</v>
      </c>
      <c r="W69" s="11">
        <f t="shared" si="3"/>
        <v>9</v>
      </c>
    </row>
    <row r="70" spans="1:23" x14ac:dyDescent="0.25">
      <c r="A70" s="43" t="s">
        <v>155</v>
      </c>
      <c r="B70" s="34">
        <v>1791080.4</v>
      </c>
      <c r="C70" s="40">
        <v>67780.600000000006</v>
      </c>
      <c r="D70" s="11">
        <v>532766.5</v>
      </c>
      <c r="E70" s="11">
        <v>31518</v>
      </c>
      <c r="F70" s="11">
        <v>384696.9</v>
      </c>
      <c r="G70" s="11">
        <v>21273.7</v>
      </c>
      <c r="H70" s="11">
        <v>357814.6</v>
      </c>
      <c r="I70" s="11">
        <v>5796.3</v>
      </c>
      <c r="J70" s="11">
        <v>114766.8</v>
      </c>
      <c r="K70" s="11">
        <v>55455</v>
      </c>
      <c r="L70" s="40">
        <v>34795.699999999997</v>
      </c>
      <c r="M70" s="40">
        <v>180434</v>
      </c>
      <c r="N70" s="11" t="s">
        <v>84</v>
      </c>
      <c r="O70" s="11" t="s">
        <v>84</v>
      </c>
      <c r="P70" s="11" t="s">
        <v>84</v>
      </c>
      <c r="Q70" s="11" t="s">
        <v>84</v>
      </c>
      <c r="R70" s="11" t="s">
        <v>84</v>
      </c>
      <c r="S70" s="11" t="s">
        <v>84</v>
      </c>
      <c r="T70" s="11" t="s">
        <v>84</v>
      </c>
      <c r="U70" s="11" t="s">
        <v>84</v>
      </c>
      <c r="V70" s="11">
        <f t="shared" si="2"/>
        <v>11</v>
      </c>
      <c r="W70" s="11">
        <f t="shared" si="3"/>
        <v>11</v>
      </c>
    </row>
    <row r="71" spans="1:23" x14ac:dyDescent="0.25">
      <c r="A71" s="43" t="s">
        <v>156</v>
      </c>
      <c r="B71" s="34">
        <v>1803999.1</v>
      </c>
      <c r="C71" s="40">
        <v>68300.600000000006</v>
      </c>
      <c r="D71" s="11">
        <v>540506.5</v>
      </c>
      <c r="E71" s="11">
        <v>31741</v>
      </c>
      <c r="F71" s="11">
        <v>385629.2</v>
      </c>
      <c r="G71" s="11">
        <v>21727.5</v>
      </c>
      <c r="H71" s="11">
        <v>355979</v>
      </c>
      <c r="I71" s="11">
        <v>5864.2</v>
      </c>
      <c r="J71" s="11">
        <v>116036.7</v>
      </c>
      <c r="K71" s="11">
        <v>55977.5</v>
      </c>
      <c r="L71" s="40">
        <v>35231.9</v>
      </c>
      <c r="M71" s="40">
        <v>181582</v>
      </c>
      <c r="N71" s="11" t="s">
        <v>84</v>
      </c>
      <c r="O71" s="11" t="s">
        <v>84</v>
      </c>
      <c r="P71" s="11" t="s">
        <v>84</v>
      </c>
      <c r="Q71" s="11" t="s">
        <v>84</v>
      </c>
      <c r="R71" s="11" t="s">
        <v>84</v>
      </c>
      <c r="S71" s="11" t="s">
        <v>84</v>
      </c>
      <c r="T71" s="11" t="s">
        <v>84</v>
      </c>
      <c r="U71" s="11" t="s">
        <v>84</v>
      </c>
      <c r="V71" s="11">
        <f t="shared" si="2"/>
        <v>11</v>
      </c>
      <c r="W71" s="11">
        <f t="shared" si="3"/>
        <v>11</v>
      </c>
    </row>
    <row r="72" spans="1:23" x14ac:dyDescent="0.25">
      <c r="A72" s="43" t="s">
        <v>157</v>
      </c>
      <c r="B72" s="34">
        <v>1815203.6</v>
      </c>
      <c r="C72" s="40">
        <v>68646.100000000006</v>
      </c>
      <c r="D72" s="11">
        <v>543860.4</v>
      </c>
      <c r="E72" s="11">
        <v>32006</v>
      </c>
      <c r="F72" s="11">
        <v>387950.7</v>
      </c>
      <c r="G72" s="11">
        <v>21753.1</v>
      </c>
      <c r="H72" s="11">
        <v>356622.5</v>
      </c>
      <c r="I72" s="11">
        <v>5817.7</v>
      </c>
      <c r="J72" s="11">
        <v>117657.60000000001</v>
      </c>
      <c r="K72" s="11">
        <v>56205</v>
      </c>
      <c r="L72" s="40">
        <v>35746.699999999997</v>
      </c>
      <c r="M72" s="40">
        <v>183351</v>
      </c>
      <c r="N72" s="11" t="s">
        <v>84</v>
      </c>
      <c r="O72" s="11" t="s">
        <v>84</v>
      </c>
      <c r="P72" s="11" t="s">
        <v>84</v>
      </c>
      <c r="Q72" s="11" t="s">
        <v>84</v>
      </c>
      <c r="R72" s="11" t="s">
        <v>84</v>
      </c>
      <c r="S72" s="11" t="s">
        <v>84</v>
      </c>
      <c r="T72" s="11" t="s">
        <v>84</v>
      </c>
      <c r="U72" s="11" t="s">
        <v>84</v>
      </c>
      <c r="V72" s="11">
        <f t="shared" si="2"/>
        <v>11</v>
      </c>
      <c r="W72" s="11">
        <f t="shared" si="3"/>
        <v>11</v>
      </c>
    </row>
    <row r="73" spans="1:23" x14ac:dyDescent="0.25">
      <c r="A73" s="43" t="s">
        <v>158</v>
      </c>
      <c r="B73" s="34">
        <v>1822408.2</v>
      </c>
      <c r="C73" s="40">
        <v>69193.7</v>
      </c>
      <c r="D73" s="11">
        <v>546827.4</v>
      </c>
      <c r="E73" s="11">
        <v>32648</v>
      </c>
      <c r="F73" s="11">
        <v>388349.7</v>
      </c>
      <c r="G73" s="11">
        <v>22135</v>
      </c>
      <c r="H73" s="11">
        <v>356458.9</v>
      </c>
      <c r="I73" s="11">
        <v>5914</v>
      </c>
      <c r="J73" s="11">
        <v>118490.2</v>
      </c>
      <c r="K73" s="11">
        <v>56464.2</v>
      </c>
      <c r="L73" s="40">
        <v>35885.4</v>
      </c>
      <c r="M73" s="40">
        <v>184085</v>
      </c>
      <c r="N73" s="11" t="s">
        <v>84</v>
      </c>
      <c r="O73" s="11" t="s">
        <v>84</v>
      </c>
      <c r="P73" s="11" t="s">
        <v>84</v>
      </c>
      <c r="Q73" s="11" t="s">
        <v>84</v>
      </c>
      <c r="R73" s="11" t="s">
        <v>84</v>
      </c>
      <c r="S73" s="11" t="s">
        <v>84</v>
      </c>
      <c r="T73" s="11" t="s">
        <v>84</v>
      </c>
      <c r="U73" s="11" t="s">
        <v>84</v>
      </c>
      <c r="V73" s="11">
        <f t="shared" si="2"/>
        <v>11</v>
      </c>
      <c r="W73" s="11">
        <f t="shared" si="3"/>
        <v>11</v>
      </c>
    </row>
    <row r="74" spans="1:23" x14ac:dyDescent="0.25">
      <c r="A74" s="43" t="s">
        <v>159</v>
      </c>
      <c r="B74" s="34">
        <v>1826059.4</v>
      </c>
      <c r="C74" s="40">
        <v>69827.7</v>
      </c>
      <c r="D74" s="11">
        <v>543554.1</v>
      </c>
      <c r="E74" s="11">
        <v>33131</v>
      </c>
      <c r="F74" s="11">
        <v>389797.9</v>
      </c>
      <c r="G74" s="11">
        <v>22933.8</v>
      </c>
      <c r="H74" s="11">
        <v>357399.9</v>
      </c>
      <c r="I74" s="11">
        <v>6013.3</v>
      </c>
      <c r="J74" s="11">
        <v>119776.9</v>
      </c>
      <c r="K74" s="11">
        <v>56521.7</v>
      </c>
      <c r="L74" s="40">
        <v>36424.6</v>
      </c>
      <c r="M74" s="40">
        <v>186181</v>
      </c>
      <c r="N74" s="11" t="s">
        <v>84</v>
      </c>
      <c r="O74" s="11" t="s">
        <v>84</v>
      </c>
      <c r="P74" s="11" t="s">
        <v>84</v>
      </c>
      <c r="Q74" s="11" t="s">
        <v>84</v>
      </c>
      <c r="R74" s="11" t="s">
        <v>84</v>
      </c>
      <c r="S74" s="11" t="s">
        <v>84</v>
      </c>
      <c r="T74" s="11" t="s">
        <v>84</v>
      </c>
      <c r="U74" s="11" t="s">
        <v>84</v>
      </c>
      <c r="V74" s="11">
        <f>COUNT(C74:U74)</f>
        <v>11</v>
      </c>
      <c r="W74" s="11">
        <f t="shared" si="3"/>
        <v>11</v>
      </c>
    </row>
    <row r="75" spans="1:23" x14ac:dyDescent="0.25">
      <c r="A75" s="43" t="s">
        <v>160</v>
      </c>
      <c r="B75" s="34">
        <v>1849324.7</v>
      </c>
      <c r="C75" s="40">
        <v>70867.8</v>
      </c>
      <c r="D75" s="11">
        <v>551165.30000000005</v>
      </c>
      <c r="E75" s="11">
        <v>33644</v>
      </c>
      <c r="F75" s="11">
        <v>394319.2</v>
      </c>
      <c r="G75" s="11">
        <v>23922.9</v>
      </c>
      <c r="H75" s="11">
        <v>362296.7</v>
      </c>
      <c r="I75" s="11">
        <v>6142</v>
      </c>
      <c r="J75" s="11">
        <v>121038.9</v>
      </c>
      <c r="K75" s="11">
        <v>56719.199999999997</v>
      </c>
      <c r="L75" s="40">
        <v>36754.1</v>
      </c>
      <c r="M75" s="40">
        <v>187882</v>
      </c>
      <c r="N75" s="11" t="s">
        <v>84</v>
      </c>
      <c r="O75" s="11" t="s">
        <v>84</v>
      </c>
      <c r="P75" s="11" t="s">
        <v>84</v>
      </c>
      <c r="Q75" s="11" t="s">
        <v>84</v>
      </c>
      <c r="R75" s="11" t="s">
        <v>84</v>
      </c>
      <c r="S75" s="11" t="s">
        <v>84</v>
      </c>
      <c r="T75" s="11" t="s">
        <v>84</v>
      </c>
      <c r="U75" s="11" t="s">
        <v>84</v>
      </c>
      <c r="V75" s="11">
        <f t="shared" ref="V75:V94" si="4">COUNT(C75:U75)</f>
        <v>11</v>
      </c>
      <c r="W75" s="11">
        <f t="shared" si="3"/>
        <v>11</v>
      </c>
    </row>
    <row r="76" spans="1:23" x14ac:dyDescent="0.25">
      <c r="A76" s="43" t="s">
        <v>161</v>
      </c>
      <c r="B76" s="34">
        <v>1863021.2</v>
      </c>
      <c r="C76" s="40">
        <v>71487.100000000006</v>
      </c>
      <c r="D76" s="11">
        <v>553358.4</v>
      </c>
      <c r="E76" s="11">
        <v>34231</v>
      </c>
      <c r="F76" s="11">
        <v>397175.9</v>
      </c>
      <c r="G76" s="11">
        <v>24430</v>
      </c>
      <c r="H76" s="11">
        <v>364466.4</v>
      </c>
      <c r="I76" s="11">
        <v>6285.2</v>
      </c>
      <c r="J76" s="11">
        <v>122793.3</v>
      </c>
      <c r="K76" s="11">
        <v>57579.5</v>
      </c>
      <c r="L76" s="40">
        <v>37251.800000000003</v>
      </c>
      <c r="M76" s="40">
        <v>189782</v>
      </c>
      <c r="N76" s="11" t="s">
        <v>84</v>
      </c>
      <c r="O76" s="11" t="s">
        <v>84</v>
      </c>
      <c r="P76" s="11" t="s">
        <v>84</v>
      </c>
      <c r="Q76" s="11" t="s">
        <v>84</v>
      </c>
      <c r="R76" s="11" t="s">
        <v>84</v>
      </c>
      <c r="S76" s="11" t="s">
        <v>84</v>
      </c>
      <c r="T76" s="11" t="s">
        <v>84</v>
      </c>
      <c r="U76" s="11" t="s">
        <v>84</v>
      </c>
      <c r="V76" s="11">
        <f t="shared" si="4"/>
        <v>11</v>
      </c>
      <c r="W76" s="11">
        <f t="shared" si="3"/>
        <v>11</v>
      </c>
    </row>
    <row r="77" spans="1:23" x14ac:dyDescent="0.25">
      <c r="A77" s="43" t="s">
        <v>162</v>
      </c>
      <c r="B77" s="34">
        <v>1883629.8</v>
      </c>
      <c r="C77" s="40">
        <v>71902.399999999994</v>
      </c>
      <c r="D77" s="11">
        <v>557228.5</v>
      </c>
      <c r="E77" s="11">
        <v>34905</v>
      </c>
      <c r="F77" s="11">
        <v>401440.3</v>
      </c>
      <c r="G77" s="11">
        <v>25036</v>
      </c>
      <c r="H77" s="11">
        <v>370537.9</v>
      </c>
      <c r="I77" s="11">
        <v>6289</v>
      </c>
      <c r="J77" s="11">
        <v>124362.5</v>
      </c>
      <c r="K77" s="11">
        <v>58268.800000000003</v>
      </c>
      <c r="L77" s="40">
        <v>37499.300000000003</v>
      </c>
      <c r="M77" s="40">
        <v>192523</v>
      </c>
      <c r="N77" s="11" t="s">
        <v>84</v>
      </c>
      <c r="O77" s="11" t="s">
        <v>84</v>
      </c>
      <c r="P77" s="11" t="s">
        <v>84</v>
      </c>
      <c r="Q77" s="11" t="s">
        <v>84</v>
      </c>
      <c r="R77" s="11" t="s">
        <v>84</v>
      </c>
      <c r="S77" s="11" t="s">
        <v>84</v>
      </c>
      <c r="T77" s="11" t="s">
        <v>84</v>
      </c>
      <c r="U77" s="11" t="s">
        <v>84</v>
      </c>
      <c r="V77" s="11">
        <f t="shared" si="4"/>
        <v>11</v>
      </c>
      <c r="W77" s="11">
        <f t="shared" si="3"/>
        <v>11</v>
      </c>
    </row>
    <row r="78" spans="1:23" x14ac:dyDescent="0.25">
      <c r="A78" s="43" t="s">
        <v>163</v>
      </c>
      <c r="B78" s="34">
        <v>1894743</v>
      </c>
      <c r="C78" s="40">
        <v>72080.600000000006</v>
      </c>
      <c r="D78" s="11">
        <v>561679.1</v>
      </c>
      <c r="E78" s="11">
        <v>34883</v>
      </c>
      <c r="F78" s="11">
        <v>404996.5</v>
      </c>
      <c r="G78" s="11">
        <v>25339</v>
      </c>
      <c r="H78" s="11">
        <v>368036</v>
      </c>
      <c r="I78" s="11">
        <v>6377.1</v>
      </c>
      <c r="J78" s="11">
        <v>126044.8</v>
      </c>
      <c r="K78" s="11">
        <v>58802.400000000001</v>
      </c>
      <c r="L78" s="40">
        <v>38032.5</v>
      </c>
      <c r="M78" s="40">
        <v>194436</v>
      </c>
      <c r="N78" s="11" t="s">
        <v>84</v>
      </c>
      <c r="O78" s="11" t="s">
        <v>84</v>
      </c>
      <c r="P78" s="11" t="s">
        <v>84</v>
      </c>
      <c r="Q78" s="11" t="s">
        <v>84</v>
      </c>
      <c r="R78" s="11" t="s">
        <v>84</v>
      </c>
      <c r="S78" s="11" t="s">
        <v>84</v>
      </c>
      <c r="T78" s="11" t="s">
        <v>84</v>
      </c>
      <c r="U78" s="11" t="s">
        <v>84</v>
      </c>
      <c r="V78" s="11">
        <f t="shared" si="4"/>
        <v>11</v>
      </c>
      <c r="W78" s="11">
        <f t="shared" si="3"/>
        <v>11</v>
      </c>
    </row>
    <row r="79" spans="1:23" x14ac:dyDescent="0.25">
      <c r="A79" s="43" t="s">
        <v>164</v>
      </c>
      <c r="B79" s="34">
        <v>1902613</v>
      </c>
      <c r="C79" s="40">
        <v>72324.100000000006</v>
      </c>
      <c r="D79" s="11">
        <v>560002</v>
      </c>
      <c r="E79" s="11">
        <v>35604</v>
      </c>
      <c r="F79" s="11">
        <v>408494.7</v>
      </c>
      <c r="G79" s="11">
        <v>25946.9</v>
      </c>
      <c r="H79" s="11">
        <v>369432.6</v>
      </c>
      <c r="I79" s="11">
        <v>6535.4</v>
      </c>
      <c r="J79" s="11">
        <v>126943.5</v>
      </c>
      <c r="K79" s="11">
        <v>59318.6</v>
      </c>
      <c r="L79" s="40">
        <v>38590.699999999997</v>
      </c>
      <c r="M79" s="40">
        <v>195906</v>
      </c>
      <c r="N79" s="11" t="s">
        <v>84</v>
      </c>
      <c r="O79" s="11" t="s">
        <v>84</v>
      </c>
      <c r="P79" s="11" t="s">
        <v>84</v>
      </c>
      <c r="Q79" s="11" t="s">
        <v>84</v>
      </c>
      <c r="R79" s="11" t="s">
        <v>84</v>
      </c>
      <c r="S79" s="11" t="s">
        <v>84</v>
      </c>
      <c r="T79" s="11" t="s">
        <v>84</v>
      </c>
      <c r="U79" s="11" t="s">
        <v>84</v>
      </c>
      <c r="V79" s="11">
        <f t="shared" si="4"/>
        <v>11</v>
      </c>
      <c r="W79" s="11">
        <f t="shared" si="3"/>
        <v>11</v>
      </c>
    </row>
    <row r="80" spans="1:23" x14ac:dyDescent="0.25">
      <c r="A80" s="43" t="s">
        <v>165</v>
      </c>
      <c r="B80" s="34">
        <v>1913428.1</v>
      </c>
      <c r="C80" s="40">
        <v>72554.7</v>
      </c>
      <c r="D80" s="11">
        <v>561421.1</v>
      </c>
      <c r="E80" s="11">
        <v>36240</v>
      </c>
      <c r="F80" s="11">
        <v>411580.4</v>
      </c>
      <c r="G80" s="11">
        <v>26977.5</v>
      </c>
      <c r="H80" s="11">
        <v>369998.5</v>
      </c>
      <c r="I80" s="11">
        <v>6635.7</v>
      </c>
      <c r="J80" s="11">
        <v>128035.1</v>
      </c>
      <c r="K80" s="11">
        <v>59498.400000000001</v>
      </c>
      <c r="L80" s="40">
        <v>39052.6</v>
      </c>
      <c r="M80" s="40">
        <v>198255</v>
      </c>
      <c r="N80" s="11" t="s">
        <v>84</v>
      </c>
      <c r="O80" s="11" t="s">
        <v>84</v>
      </c>
      <c r="P80" s="11" t="s">
        <v>84</v>
      </c>
      <c r="Q80" s="11" t="s">
        <v>84</v>
      </c>
      <c r="R80" s="11" t="s">
        <v>84</v>
      </c>
      <c r="S80" s="11" t="s">
        <v>84</v>
      </c>
      <c r="T80" s="11" t="s">
        <v>84</v>
      </c>
      <c r="U80" s="11" t="s">
        <v>84</v>
      </c>
      <c r="V80" s="11">
        <f t="shared" si="4"/>
        <v>11</v>
      </c>
      <c r="W80" s="11">
        <f t="shared" si="3"/>
        <v>11</v>
      </c>
    </row>
    <row r="81" spans="1:23" x14ac:dyDescent="0.25">
      <c r="A81" s="43" t="s">
        <v>166</v>
      </c>
      <c r="B81" s="34">
        <v>1918054.6</v>
      </c>
      <c r="C81" s="40">
        <v>72740.3</v>
      </c>
      <c r="D81" s="11">
        <v>561227.6</v>
      </c>
      <c r="E81" s="11">
        <v>36561</v>
      </c>
      <c r="F81" s="11">
        <v>414622.6</v>
      </c>
      <c r="G81" s="11">
        <v>26389.9</v>
      </c>
      <c r="H81" s="11">
        <v>368314</v>
      </c>
      <c r="I81" s="11">
        <v>6672</v>
      </c>
      <c r="J81" s="11">
        <v>129206.39999999999</v>
      </c>
      <c r="K81" s="11">
        <v>59674.5</v>
      </c>
      <c r="L81" s="40">
        <v>39342.5</v>
      </c>
      <c r="M81" s="40">
        <v>200338</v>
      </c>
      <c r="N81" s="11" t="s">
        <v>84</v>
      </c>
      <c r="O81" s="11" t="s">
        <v>84</v>
      </c>
      <c r="P81" s="11" t="s">
        <v>84</v>
      </c>
      <c r="Q81" s="11" t="s">
        <v>84</v>
      </c>
      <c r="R81" s="11" t="s">
        <v>84</v>
      </c>
      <c r="S81" s="11" t="s">
        <v>84</v>
      </c>
      <c r="T81" s="11" t="s">
        <v>84</v>
      </c>
      <c r="U81" s="11" t="s">
        <v>84</v>
      </c>
      <c r="V81" s="11">
        <f t="shared" si="4"/>
        <v>11</v>
      </c>
      <c r="W81" s="11">
        <f t="shared" si="3"/>
        <v>11</v>
      </c>
    </row>
    <row r="82" spans="1:23" x14ac:dyDescent="0.25">
      <c r="A82" s="49" t="s">
        <v>167</v>
      </c>
      <c r="B82" s="35">
        <v>1934860.7</v>
      </c>
      <c r="C82" s="35">
        <v>73497.399999999994</v>
      </c>
      <c r="D82">
        <v>565742.69999999995</v>
      </c>
      <c r="E82">
        <v>37011</v>
      </c>
      <c r="F82">
        <v>417049.5</v>
      </c>
      <c r="G82">
        <v>27825.5</v>
      </c>
      <c r="H82">
        <v>370448.6</v>
      </c>
      <c r="I82">
        <v>6837.9</v>
      </c>
      <c r="J82">
        <v>131353.20000000001</v>
      </c>
      <c r="K82">
        <v>60296.2</v>
      </c>
      <c r="L82" s="35">
        <v>39861.599999999999</v>
      </c>
      <c r="M82" s="35">
        <v>201961</v>
      </c>
      <c r="N82" s="35" t="s">
        <v>84</v>
      </c>
      <c r="O82" s="35" t="s">
        <v>84</v>
      </c>
      <c r="P82" t="s">
        <v>84</v>
      </c>
      <c r="Q82" s="35" t="s">
        <v>84</v>
      </c>
      <c r="R82" s="35" t="s">
        <v>84</v>
      </c>
      <c r="S82" s="35" t="s">
        <v>84</v>
      </c>
      <c r="T82" s="35" t="s">
        <v>84</v>
      </c>
      <c r="U82" s="35" t="s">
        <v>84</v>
      </c>
      <c r="V82" s="11">
        <f t="shared" si="4"/>
        <v>11</v>
      </c>
      <c r="W82" s="11">
        <f t="shared" si="3"/>
        <v>11</v>
      </c>
    </row>
    <row r="83" spans="1:23" x14ac:dyDescent="0.25">
      <c r="A83" s="49" t="s">
        <v>168</v>
      </c>
      <c r="B83" s="35">
        <v>1947841.4</v>
      </c>
      <c r="C83" s="35">
        <v>74490.600000000006</v>
      </c>
      <c r="D83">
        <v>567032.69999999995</v>
      </c>
      <c r="E83">
        <v>37311</v>
      </c>
      <c r="F83">
        <v>420519.7</v>
      </c>
      <c r="G83">
        <v>28153.599999999999</v>
      </c>
      <c r="H83">
        <v>371954.8</v>
      </c>
      <c r="I83">
        <v>7029.2</v>
      </c>
      <c r="J83">
        <v>132815.20000000001</v>
      </c>
      <c r="K83">
        <v>60916.9</v>
      </c>
      <c r="L83" s="35">
        <v>40070.199999999997</v>
      </c>
      <c r="M83" s="35">
        <v>205006</v>
      </c>
      <c r="N83" s="35" t="s">
        <v>84</v>
      </c>
      <c r="O83" s="35" t="s">
        <v>84</v>
      </c>
      <c r="P83" t="s">
        <v>84</v>
      </c>
      <c r="Q83" s="35" t="s">
        <v>84</v>
      </c>
      <c r="R83" s="35" t="s">
        <v>84</v>
      </c>
      <c r="S83" s="35" t="s">
        <v>84</v>
      </c>
      <c r="T83" s="35" t="s">
        <v>84</v>
      </c>
      <c r="U83" s="35" t="s">
        <v>84</v>
      </c>
      <c r="V83" s="11">
        <f t="shared" si="4"/>
        <v>11</v>
      </c>
      <c r="W83" s="11">
        <f t="shared" si="3"/>
        <v>11</v>
      </c>
    </row>
    <row r="84" spans="1:23" x14ac:dyDescent="0.25">
      <c r="A84" s="49" t="s">
        <v>169</v>
      </c>
      <c r="B84" s="35">
        <v>1969842</v>
      </c>
      <c r="C84" s="35">
        <v>75567.5</v>
      </c>
      <c r="D84">
        <v>572837.80000000005</v>
      </c>
      <c r="E84">
        <v>37422</v>
      </c>
      <c r="F84">
        <v>425386.9</v>
      </c>
      <c r="G84">
        <v>29487.1</v>
      </c>
      <c r="H84">
        <v>375123.5</v>
      </c>
      <c r="I84">
        <v>7262.8</v>
      </c>
      <c r="J84">
        <v>134655.20000000001</v>
      </c>
      <c r="K84">
        <v>61755.6</v>
      </c>
      <c r="L84" s="35">
        <v>40422.199999999997</v>
      </c>
      <c r="M84" s="35">
        <v>207455</v>
      </c>
      <c r="N84" s="35" t="s">
        <v>84</v>
      </c>
      <c r="O84" s="35" t="s">
        <v>84</v>
      </c>
      <c r="P84" t="s">
        <v>84</v>
      </c>
      <c r="Q84" s="35" t="s">
        <v>84</v>
      </c>
      <c r="R84" s="35" t="s">
        <v>84</v>
      </c>
      <c r="S84" s="35" t="s">
        <v>84</v>
      </c>
      <c r="T84" s="35" t="s">
        <v>84</v>
      </c>
      <c r="U84" s="35" t="s">
        <v>84</v>
      </c>
      <c r="V84" s="11">
        <f t="shared" si="4"/>
        <v>11</v>
      </c>
      <c r="W84" s="11">
        <f t="shared" si="3"/>
        <v>11</v>
      </c>
    </row>
    <row r="85" spans="1:23" x14ac:dyDescent="0.25">
      <c r="A85" s="49" t="s">
        <v>170</v>
      </c>
      <c r="B85" s="35">
        <v>1995081.7</v>
      </c>
      <c r="C85" s="35">
        <v>76464.2</v>
      </c>
      <c r="D85">
        <v>579997.5</v>
      </c>
      <c r="E85">
        <v>37912</v>
      </c>
      <c r="F85">
        <v>430743.9</v>
      </c>
      <c r="G85">
        <v>30191.1</v>
      </c>
      <c r="H85">
        <v>380482.2</v>
      </c>
      <c r="I85">
        <v>7308.7</v>
      </c>
      <c r="J85">
        <v>136555.6</v>
      </c>
      <c r="K85">
        <v>62317.1</v>
      </c>
      <c r="L85" s="35">
        <v>40691.599999999999</v>
      </c>
      <c r="M85" s="35">
        <v>209896</v>
      </c>
      <c r="N85" s="35" t="s">
        <v>84</v>
      </c>
      <c r="O85" s="35" t="s">
        <v>84</v>
      </c>
      <c r="P85" t="s">
        <v>84</v>
      </c>
      <c r="Q85" s="35" t="s">
        <v>84</v>
      </c>
      <c r="R85" s="35" t="s">
        <v>84</v>
      </c>
      <c r="S85" s="35" t="s">
        <v>84</v>
      </c>
      <c r="T85" s="35" t="s">
        <v>84</v>
      </c>
      <c r="U85" s="35" t="s">
        <v>84</v>
      </c>
      <c r="V85" s="11">
        <f t="shared" si="4"/>
        <v>11</v>
      </c>
      <c r="W85" s="11">
        <f t="shared" si="3"/>
        <v>11</v>
      </c>
    </row>
    <row r="86" spans="1:23" x14ac:dyDescent="0.25">
      <c r="A86" s="49" t="s">
        <v>171</v>
      </c>
      <c r="B86" s="35">
        <v>2017338.8</v>
      </c>
      <c r="C86" s="35">
        <v>77022.899999999994</v>
      </c>
      <c r="D86">
        <v>585431.6</v>
      </c>
      <c r="E86">
        <v>39182</v>
      </c>
      <c r="F86">
        <v>435280.6</v>
      </c>
      <c r="G86">
        <v>30469.9</v>
      </c>
      <c r="H86">
        <v>384816.8</v>
      </c>
      <c r="I86">
        <v>7682.6</v>
      </c>
      <c r="J86">
        <v>137411.6</v>
      </c>
      <c r="K86">
        <v>62938.5</v>
      </c>
      <c r="L86" s="35">
        <v>41598.699999999997</v>
      </c>
      <c r="M86" s="35">
        <v>213243</v>
      </c>
      <c r="N86" s="35" t="s">
        <v>84</v>
      </c>
      <c r="O86" s="35" t="s">
        <v>84</v>
      </c>
      <c r="P86" t="s">
        <v>84</v>
      </c>
      <c r="Q86" s="35" t="s">
        <v>84</v>
      </c>
      <c r="R86" s="35" t="s">
        <v>84</v>
      </c>
      <c r="S86" s="35" t="s">
        <v>84</v>
      </c>
      <c r="T86" s="35" t="s">
        <v>84</v>
      </c>
      <c r="U86" s="35" t="s">
        <v>84</v>
      </c>
      <c r="V86" s="11">
        <f t="shared" si="4"/>
        <v>11</v>
      </c>
      <c r="W86" s="11">
        <f t="shared" si="3"/>
        <v>11</v>
      </c>
    </row>
    <row r="87" spans="1:23" x14ac:dyDescent="0.25">
      <c r="A87" s="49" t="s">
        <v>172</v>
      </c>
      <c r="B87" s="35">
        <v>2035566.2</v>
      </c>
      <c r="C87" s="35">
        <v>77533.7</v>
      </c>
      <c r="D87">
        <v>591494.9</v>
      </c>
      <c r="E87">
        <v>39100</v>
      </c>
      <c r="F87">
        <v>439264.8</v>
      </c>
      <c r="G87">
        <v>31317.7</v>
      </c>
      <c r="H87">
        <v>387503.2</v>
      </c>
      <c r="I87">
        <v>7602.6</v>
      </c>
      <c r="J87">
        <v>138934.9</v>
      </c>
      <c r="K87">
        <v>63292.1</v>
      </c>
      <c r="L87" s="35">
        <v>41356.699999999997</v>
      </c>
      <c r="M87" s="35">
        <v>215860</v>
      </c>
      <c r="N87" s="35" t="s">
        <v>84</v>
      </c>
      <c r="O87" s="35" t="s">
        <v>84</v>
      </c>
      <c r="P87" t="s">
        <v>84</v>
      </c>
      <c r="Q87" s="35" t="s">
        <v>84</v>
      </c>
      <c r="R87" s="35" t="s">
        <v>84</v>
      </c>
      <c r="S87" s="35" t="s">
        <v>84</v>
      </c>
      <c r="T87" s="35" t="s">
        <v>84</v>
      </c>
      <c r="U87" s="35" t="s">
        <v>84</v>
      </c>
      <c r="V87" s="11">
        <f t="shared" si="4"/>
        <v>11</v>
      </c>
      <c r="W87" s="11">
        <f t="shared" si="3"/>
        <v>11</v>
      </c>
    </row>
    <row r="88" spans="1:23" x14ac:dyDescent="0.25">
      <c r="A88" s="49" t="s">
        <v>173</v>
      </c>
      <c r="B88" s="35">
        <v>2045654.1</v>
      </c>
      <c r="C88" s="35">
        <v>77844.3</v>
      </c>
      <c r="D88">
        <v>590656.4</v>
      </c>
      <c r="E88">
        <v>39696</v>
      </c>
      <c r="F88">
        <v>442207.5</v>
      </c>
      <c r="G88">
        <v>32235.5</v>
      </c>
      <c r="H88">
        <v>389627.4</v>
      </c>
      <c r="I88">
        <v>7716.7</v>
      </c>
      <c r="J88">
        <v>140070.29999999999</v>
      </c>
      <c r="K88">
        <v>63794.9</v>
      </c>
      <c r="L88" s="35">
        <v>41935.699999999997</v>
      </c>
      <c r="M88" s="35">
        <v>218203</v>
      </c>
      <c r="N88" s="35" t="s">
        <v>84</v>
      </c>
      <c r="O88" s="35" t="s">
        <v>84</v>
      </c>
      <c r="P88" t="s">
        <v>84</v>
      </c>
      <c r="Q88" s="35" t="s">
        <v>84</v>
      </c>
      <c r="R88" s="35" t="s">
        <v>84</v>
      </c>
      <c r="S88" s="35" t="s">
        <v>84</v>
      </c>
      <c r="T88" s="35" t="s">
        <v>84</v>
      </c>
      <c r="U88" s="35" t="s">
        <v>84</v>
      </c>
      <c r="V88" s="11">
        <f t="shared" si="4"/>
        <v>11</v>
      </c>
      <c r="W88" s="11">
        <f t="shared" si="3"/>
        <v>11</v>
      </c>
    </row>
    <row r="89" spans="1:23" x14ac:dyDescent="0.25">
      <c r="A89" s="49" t="s">
        <v>174</v>
      </c>
      <c r="B89" s="35">
        <v>2062091</v>
      </c>
      <c r="C89" s="35">
        <v>78541.7</v>
      </c>
      <c r="D89">
        <v>591107.9</v>
      </c>
      <c r="E89">
        <v>40111</v>
      </c>
      <c r="F89">
        <v>445939.6</v>
      </c>
      <c r="G89">
        <v>32597.3</v>
      </c>
      <c r="H89">
        <v>395806.7</v>
      </c>
      <c r="I89">
        <v>7772.2</v>
      </c>
      <c r="J89">
        <v>141869.9</v>
      </c>
      <c r="K89">
        <v>64506.7</v>
      </c>
      <c r="L89" s="35">
        <v>42254.1</v>
      </c>
      <c r="M89" s="35">
        <v>220611</v>
      </c>
      <c r="N89" s="35" t="s">
        <v>84</v>
      </c>
      <c r="O89" s="35" t="s">
        <v>84</v>
      </c>
      <c r="P89" t="s">
        <v>84</v>
      </c>
      <c r="Q89" s="35" t="s">
        <v>84</v>
      </c>
      <c r="R89" s="35" t="s">
        <v>84</v>
      </c>
      <c r="S89" s="35" t="s">
        <v>84</v>
      </c>
      <c r="T89" s="35" t="s">
        <v>84</v>
      </c>
      <c r="U89" s="35" t="s">
        <v>84</v>
      </c>
      <c r="V89" s="11">
        <f t="shared" si="4"/>
        <v>11</v>
      </c>
      <c r="W89" s="11">
        <f t="shared" si="3"/>
        <v>11</v>
      </c>
    </row>
    <row r="90" spans="1:23" x14ac:dyDescent="0.25">
      <c r="A90" s="49" t="s">
        <v>175</v>
      </c>
      <c r="B90" s="35">
        <v>2128537.2999999998</v>
      </c>
      <c r="C90" s="35">
        <v>78482</v>
      </c>
      <c r="D90">
        <v>600702.5</v>
      </c>
      <c r="E90">
        <v>40431</v>
      </c>
      <c r="F90">
        <v>448202.1</v>
      </c>
      <c r="G90">
        <v>32863.4</v>
      </c>
      <c r="H90">
        <v>397164.9</v>
      </c>
      <c r="I90">
        <v>7915.4</v>
      </c>
      <c r="J90">
        <v>142056.4</v>
      </c>
      <c r="K90">
        <v>64438.1</v>
      </c>
      <c r="L90" s="35">
        <v>42153.7</v>
      </c>
      <c r="M90" s="35">
        <v>222813</v>
      </c>
      <c r="N90" s="35">
        <v>49121.3</v>
      </c>
      <c r="O90" s="35" t="s">
        <v>84</v>
      </c>
      <c r="P90" t="s">
        <v>84</v>
      </c>
      <c r="Q90" s="35" t="s">
        <v>84</v>
      </c>
      <c r="R90" s="35" t="s">
        <v>84</v>
      </c>
      <c r="S90" s="35" t="s">
        <v>84</v>
      </c>
      <c r="T90" s="35" t="s">
        <v>84</v>
      </c>
      <c r="U90" s="35" t="s">
        <v>84</v>
      </c>
      <c r="V90" s="11">
        <f t="shared" si="4"/>
        <v>12</v>
      </c>
      <c r="W90" s="11">
        <f t="shared" si="3"/>
        <v>11</v>
      </c>
    </row>
    <row r="91" spans="1:23" x14ac:dyDescent="0.25">
      <c r="A91" s="49" t="s">
        <v>176</v>
      </c>
      <c r="B91" s="35">
        <v>2131724.2999999998</v>
      </c>
      <c r="C91" s="35">
        <v>78439.7</v>
      </c>
      <c r="D91">
        <v>601347.5</v>
      </c>
      <c r="E91">
        <v>40430</v>
      </c>
      <c r="F91">
        <v>449046.5</v>
      </c>
      <c r="G91">
        <v>33289.300000000003</v>
      </c>
      <c r="H91">
        <v>396177.8</v>
      </c>
      <c r="I91">
        <v>7739.6</v>
      </c>
      <c r="J91">
        <v>142772.70000000001</v>
      </c>
      <c r="K91">
        <v>64255.9</v>
      </c>
      <c r="L91" s="35">
        <v>42512.3</v>
      </c>
      <c r="M91" s="35">
        <v>224584</v>
      </c>
      <c r="N91" s="35">
        <v>49013.8</v>
      </c>
      <c r="O91" s="35" t="s">
        <v>84</v>
      </c>
      <c r="P91" t="s">
        <v>84</v>
      </c>
      <c r="Q91" s="35" t="s">
        <v>84</v>
      </c>
      <c r="R91" s="35" t="s">
        <v>84</v>
      </c>
      <c r="S91" s="35" t="s">
        <v>84</v>
      </c>
      <c r="T91" s="35" t="s">
        <v>84</v>
      </c>
      <c r="U91" s="35" t="s">
        <v>84</v>
      </c>
      <c r="V91" s="11">
        <f t="shared" si="4"/>
        <v>12</v>
      </c>
      <c r="W91" s="11">
        <f t="shared" si="3"/>
        <v>11</v>
      </c>
    </row>
    <row r="92" spans="1:23" x14ac:dyDescent="0.25">
      <c r="A92" s="49" t="s">
        <v>177</v>
      </c>
      <c r="B92" s="35">
        <v>2133013.2000000002</v>
      </c>
      <c r="C92" s="35">
        <v>78282.600000000006</v>
      </c>
      <c r="D92">
        <v>599541.5</v>
      </c>
      <c r="E92">
        <v>40718</v>
      </c>
      <c r="F92">
        <v>450508.2</v>
      </c>
      <c r="G92">
        <v>33368.300000000003</v>
      </c>
      <c r="H92">
        <v>394551.8</v>
      </c>
      <c r="I92">
        <v>7859.1</v>
      </c>
      <c r="J92">
        <v>143008.79999999999</v>
      </c>
      <c r="K92">
        <v>64269</v>
      </c>
      <c r="L92" s="35">
        <v>42566.5</v>
      </c>
      <c r="M92" s="35">
        <v>226819</v>
      </c>
      <c r="N92" s="35">
        <v>49816.3</v>
      </c>
      <c r="O92" s="35" t="s">
        <v>84</v>
      </c>
      <c r="P92" t="s">
        <v>84</v>
      </c>
      <c r="Q92" s="35" t="s">
        <v>84</v>
      </c>
      <c r="R92" s="35" t="s">
        <v>84</v>
      </c>
      <c r="S92" s="35" t="s">
        <v>84</v>
      </c>
      <c r="T92" s="35" t="s">
        <v>84</v>
      </c>
      <c r="U92" s="35" t="s">
        <v>84</v>
      </c>
      <c r="V92" s="11">
        <f t="shared" si="4"/>
        <v>12</v>
      </c>
      <c r="W92" s="11">
        <f t="shared" si="3"/>
        <v>11</v>
      </c>
    </row>
    <row r="93" spans="1:23" x14ac:dyDescent="0.25">
      <c r="A93" s="49" t="s">
        <v>178</v>
      </c>
      <c r="B93" s="35">
        <v>2137253.7999999998</v>
      </c>
      <c r="C93" s="35">
        <v>78243.100000000006</v>
      </c>
      <c r="D93">
        <v>600251</v>
      </c>
      <c r="E93">
        <v>40591</v>
      </c>
      <c r="F93">
        <v>450503.4</v>
      </c>
      <c r="G93">
        <v>33871.800000000003</v>
      </c>
      <c r="H93">
        <v>394695.4</v>
      </c>
      <c r="I93">
        <v>8037.3</v>
      </c>
      <c r="J93">
        <v>143466.5</v>
      </c>
      <c r="K93">
        <v>64535.7</v>
      </c>
      <c r="L93" s="35">
        <v>43160.9</v>
      </c>
      <c r="M93" s="35">
        <v>228427</v>
      </c>
      <c r="N93" s="35">
        <v>49928.5</v>
      </c>
      <c r="O93" s="35" t="s">
        <v>84</v>
      </c>
      <c r="P93" t="s">
        <v>84</v>
      </c>
      <c r="Q93" s="35" t="s">
        <v>84</v>
      </c>
      <c r="R93" s="35" t="s">
        <v>84</v>
      </c>
      <c r="S93" s="35" t="s">
        <v>84</v>
      </c>
      <c r="T93" s="35" t="s">
        <v>84</v>
      </c>
      <c r="U93" s="35" t="s">
        <v>84</v>
      </c>
      <c r="V93" s="11">
        <f t="shared" si="4"/>
        <v>12</v>
      </c>
      <c r="W93" s="11">
        <f t="shared" si="3"/>
        <v>11</v>
      </c>
    </row>
    <row r="94" spans="1:23" x14ac:dyDescent="0.25">
      <c r="A94" s="49" t="s">
        <v>179</v>
      </c>
      <c r="B94" s="35">
        <v>2139758.5</v>
      </c>
      <c r="C94" s="35">
        <v>78957.899999999994</v>
      </c>
      <c r="D94">
        <v>598444.9</v>
      </c>
      <c r="E94">
        <v>40788</v>
      </c>
      <c r="F94">
        <v>451904.2</v>
      </c>
      <c r="G94">
        <v>34695.800000000003</v>
      </c>
      <c r="H94">
        <v>394422.9</v>
      </c>
      <c r="I94">
        <v>8128.3</v>
      </c>
      <c r="J94">
        <v>142596.29999999999</v>
      </c>
      <c r="K94">
        <v>65090.3</v>
      </c>
      <c r="L94" s="35">
        <v>43271.3</v>
      </c>
      <c r="M94" s="35">
        <v>229727</v>
      </c>
      <c r="N94" s="35">
        <v>50353.599999999999</v>
      </c>
      <c r="O94" s="35" t="s">
        <v>84</v>
      </c>
      <c r="P94" t="s">
        <v>84</v>
      </c>
      <c r="Q94" s="35" t="s">
        <v>84</v>
      </c>
      <c r="R94" s="35" t="s">
        <v>84</v>
      </c>
      <c r="S94" s="35" t="s">
        <v>84</v>
      </c>
      <c r="T94" s="35" t="s">
        <v>84</v>
      </c>
      <c r="U94" s="35" t="s">
        <v>84</v>
      </c>
      <c r="V94" s="11">
        <f t="shared" si="4"/>
        <v>12</v>
      </c>
      <c r="W94" s="11">
        <f t="shared" si="3"/>
        <v>11</v>
      </c>
    </row>
    <row r="95" spans="1:23" x14ac:dyDescent="0.25">
      <c r="A95" s="49" t="s">
        <v>180</v>
      </c>
      <c r="B95" s="35">
        <v>2150120.2000000002</v>
      </c>
      <c r="C95" s="35">
        <v>79655.3</v>
      </c>
      <c r="D95">
        <v>599928.5</v>
      </c>
      <c r="E95">
        <v>41297</v>
      </c>
      <c r="F95">
        <v>454234.4</v>
      </c>
      <c r="G95">
        <v>34929.1</v>
      </c>
      <c r="H95">
        <v>396215.9</v>
      </c>
      <c r="I95">
        <v>8294.2000000000007</v>
      </c>
      <c r="J95">
        <v>143103.6</v>
      </c>
      <c r="K95">
        <v>65271.5</v>
      </c>
      <c r="L95" s="35">
        <v>43075.3</v>
      </c>
      <c r="M95" s="35">
        <v>231454</v>
      </c>
      <c r="N95" s="35">
        <v>51481.8</v>
      </c>
      <c r="O95" s="35" t="s">
        <v>84</v>
      </c>
      <c r="P95" t="s">
        <v>84</v>
      </c>
      <c r="Q95" s="35" t="s">
        <v>84</v>
      </c>
      <c r="R95" s="35" t="s">
        <v>84</v>
      </c>
      <c r="S95" s="35" t="s">
        <v>84</v>
      </c>
      <c r="T95" s="35" t="s">
        <v>84</v>
      </c>
      <c r="U95" s="35" t="s">
        <v>84</v>
      </c>
      <c r="V95" s="11">
        <f>COUNT(C95:U95)</f>
        <v>12</v>
      </c>
      <c r="W95" s="11">
        <f t="shared" si="3"/>
        <v>11</v>
      </c>
    </row>
    <row r="96" spans="1:23" x14ac:dyDescent="0.25">
      <c r="A96" s="49" t="s">
        <v>181</v>
      </c>
      <c r="B96" s="35">
        <v>2158440.1</v>
      </c>
      <c r="C96" s="35">
        <v>80078.8</v>
      </c>
      <c r="D96">
        <v>602702</v>
      </c>
      <c r="E96">
        <v>41202</v>
      </c>
      <c r="F96">
        <v>455812.1</v>
      </c>
      <c r="G96">
        <v>35722.5</v>
      </c>
      <c r="H96">
        <v>397202.7</v>
      </c>
      <c r="I96">
        <v>8179.8</v>
      </c>
      <c r="J96">
        <v>143323.1</v>
      </c>
      <c r="K96">
        <v>65439.1</v>
      </c>
      <c r="L96" s="35">
        <v>42812.9</v>
      </c>
      <c r="M96" s="35">
        <v>232854</v>
      </c>
      <c r="N96" s="35">
        <v>51769.3</v>
      </c>
      <c r="O96" s="35" t="s">
        <v>84</v>
      </c>
      <c r="P96" t="s">
        <v>84</v>
      </c>
      <c r="Q96" s="35" t="s">
        <v>84</v>
      </c>
      <c r="R96" s="35" t="s">
        <v>84</v>
      </c>
      <c r="S96" s="35" t="s">
        <v>84</v>
      </c>
      <c r="T96" s="35" t="s">
        <v>84</v>
      </c>
      <c r="U96" s="35" t="s">
        <v>84</v>
      </c>
      <c r="V96" s="11">
        <f t="shared" ref="V96:V128" si="5">COUNT(C96:U96)</f>
        <v>12</v>
      </c>
      <c r="W96" s="11">
        <f t="shared" si="3"/>
        <v>11</v>
      </c>
    </row>
    <row r="97" spans="1:23" x14ac:dyDescent="0.25">
      <c r="A97" s="49" t="s">
        <v>182</v>
      </c>
      <c r="B97" s="35">
        <v>2161523.4</v>
      </c>
      <c r="C97" s="35">
        <v>80333.399999999994</v>
      </c>
      <c r="D97">
        <v>601412</v>
      </c>
      <c r="E97">
        <v>41608</v>
      </c>
      <c r="F97">
        <v>455944.4</v>
      </c>
      <c r="G97">
        <v>35986.6</v>
      </c>
      <c r="H97">
        <v>398619.6</v>
      </c>
      <c r="I97">
        <v>8159.3</v>
      </c>
      <c r="J97">
        <v>143525.9</v>
      </c>
      <c r="K97">
        <v>65551</v>
      </c>
      <c r="L97" s="35">
        <v>42543.9</v>
      </c>
      <c r="M97" s="35">
        <v>234603</v>
      </c>
      <c r="N97" s="35">
        <v>52175.4</v>
      </c>
      <c r="O97" s="35" t="s">
        <v>84</v>
      </c>
      <c r="P97" t="s">
        <v>84</v>
      </c>
      <c r="Q97" s="35" t="s">
        <v>84</v>
      </c>
      <c r="R97" s="35" t="s">
        <v>84</v>
      </c>
      <c r="S97" s="35" t="s">
        <v>84</v>
      </c>
      <c r="T97" s="35" t="s">
        <v>84</v>
      </c>
      <c r="U97" s="35" t="s">
        <v>84</v>
      </c>
      <c r="V97" s="11">
        <f t="shared" si="5"/>
        <v>12</v>
      </c>
      <c r="W97" s="11">
        <f t="shared" si="3"/>
        <v>11</v>
      </c>
    </row>
    <row r="98" spans="1:23" x14ac:dyDescent="0.25">
      <c r="A98" s="49" t="s">
        <v>183</v>
      </c>
      <c r="B98" s="35">
        <v>2155579.7000000002</v>
      </c>
      <c r="C98" s="35">
        <v>80003.5</v>
      </c>
      <c r="D98">
        <v>594203.9</v>
      </c>
      <c r="E98">
        <v>41231</v>
      </c>
      <c r="F98">
        <v>456717.3</v>
      </c>
      <c r="G98">
        <v>35449.5</v>
      </c>
      <c r="H98">
        <v>397516.1</v>
      </c>
      <c r="I98">
        <v>8082.7</v>
      </c>
      <c r="J98">
        <v>143555.6</v>
      </c>
      <c r="K98">
        <v>65760.800000000003</v>
      </c>
      <c r="L98" s="35">
        <v>42570.2</v>
      </c>
      <c r="M98" s="35">
        <v>236918</v>
      </c>
      <c r="N98" s="35">
        <v>53274.8</v>
      </c>
      <c r="O98" s="35" t="s">
        <v>84</v>
      </c>
      <c r="P98" t="s">
        <v>84</v>
      </c>
      <c r="Q98" s="35" t="s">
        <v>84</v>
      </c>
      <c r="R98" s="35" t="s">
        <v>84</v>
      </c>
      <c r="S98" s="35" t="s">
        <v>84</v>
      </c>
      <c r="T98" s="35" t="s">
        <v>84</v>
      </c>
      <c r="U98" s="35" t="s">
        <v>84</v>
      </c>
      <c r="V98" s="11">
        <f t="shared" si="5"/>
        <v>12</v>
      </c>
      <c r="W98" s="11">
        <f t="shared" si="3"/>
        <v>11</v>
      </c>
    </row>
    <row r="99" spans="1:23" x14ac:dyDescent="0.25">
      <c r="A99" s="49" t="s">
        <v>184</v>
      </c>
      <c r="B99" s="35">
        <v>2156414.9</v>
      </c>
      <c r="C99" s="35">
        <v>80087.100000000006</v>
      </c>
      <c r="D99">
        <v>594332.9</v>
      </c>
      <c r="E99">
        <v>41954</v>
      </c>
      <c r="F99">
        <v>455739.6</v>
      </c>
      <c r="G99">
        <v>35737.9</v>
      </c>
      <c r="H99">
        <v>396173.7</v>
      </c>
      <c r="I99">
        <v>8294.2000000000007</v>
      </c>
      <c r="J99">
        <v>143054.29999999999</v>
      </c>
      <c r="K99">
        <v>65913</v>
      </c>
      <c r="L99" s="35">
        <v>42229.5</v>
      </c>
      <c r="M99" s="35">
        <v>238527</v>
      </c>
      <c r="N99" s="35">
        <v>54209.599999999999</v>
      </c>
      <c r="O99" s="35" t="s">
        <v>84</v>
      </c>
      <c r="P99" t="s">
        <v>84</v>
      </c>
      <c r="Q99" s="35" t="s">
        <v>84</v>
      </c>
      <c r="R99" s="35" t="s">
        <v>84</v>
      </c>
      <c r="S99" s="35" t="s">
        <v>84</v>
      </c>
      <c r="T99" s="35" t="s">
        <v>84</v>
      </c>
      <c r="U99" s="35" t="s">
        <v>84</v>
      </c>
      <c r="V99" s="11">
        <f t="shared" si="5"/>
        <v>12</v>
      </c>
      <c r="W99" s="11">
        <f t="shared" si="3"/>
        <v>11</v>
      </c>
    </row>
    <row r="100" spans="1:23" x14ac:dyDescent="0.25">
      <c r="A100" s="49" t="s">
        <v>185</v>
      </c>
      <c r="B100" s="35">
        <v>2166874.1</v>
      </c>
      <c r="C100" s="35">
        <v>80400.399999999994</v>
      </c>
      <c r="D100">
        <v>597235.6</v>
      </c>
      <c r="E100">
        <v>42443</v>
      </c>
      <c r="F100">
        <v>458638.9</v>
      </c>
      <c r="G100">
        <v>36268.9</v>
      </c>
      <c r="H100">
        <v>396784</v>
      </c>
      <c r="I100">
        <v>8338.7000000000007</v>
      </c>
      <c r="J100">
        <v>143192.6</v>
      </c>
      <c r="K100">
        <v>66077.600000000006</v>
      </c>
      <c r="L100" s="35">
        <v>42545.5</v>
      </c>
      <c r="M100" s="35">
        <v>240164</v>
      </c>
      <c r="N100" s="35">
        <v>54540.6</v>
      </c>
      <c r="O100" s="35" t="s">
        <v>84</v>
      </c>
      <c r="P100" t="s">
        <v>84</v>
      </c>
      <c r="Q100" s="35" t="s">
        <v>84</v>
      </c>
      <c r="R100" s="35" t="s">
        <v>84</v>
      </c>
      <c r="S100" s="35" t="s">
        <v>84</v>
      </c>
      <c r="T100" s="35" t="s">
        <v>84</v>
      </c>
      <c r="U100" s="35" t="s">
        <v>84</v>
      </c>
      <c r="V100" s="11">
        <f t="shared" si="5"/>
        <v>12</v>
      </c>
      <c r="W100" s="11">
        <f t="shared" si="3"/>
        <v>11</v>
      </c>
    </row>
    <row r="101" spans="1:23" x14ac:dyDescent="0.25">
      <c r="A101" s="49" t="s">
        <v>186</v>
      </c>
      <c r="B101" s="35">
        <v>2183350.9</v>
      </c>
      <c r="C101" s="35">
        <v>81005</v>
      </c>
      <c r="D101">
        <v>599428.6</v>
      </c>
      <c r="E101">
        <v>42555</v>
      </c>
      <c r="F101">
        <v>462283.9</v>
      </c>
      <c r="G101">
        <v>38089.199999999997</v>
      </c>
      <c r="H101">
        <v>399809.9</v>
      </c>
      <c r="I101">
        <v>8590.4</v>
      </c>
      <c r="J101">
        <v>143951.1</v>
      </c>
      <c r="K101">
        <v>66311.3</v>
      </c>
      <c r="L101" s="35">
        <v>42754.2</v>
      </c>
      <c r="M101" s="35">
        <v>242630</v>
      </c>
      <c r="N101" s="35">
        <v>55711.9</v>
      </c>
      <c r="O101" s="35" t="s">
        <v>84</v>
      </c>
      <c r="P101" t="s">
        <v>84</v>
      </c>
      <c r="Q101" s="35" t="s">
        <v>84</v>
      </c>
      <c r="R101" s="35" t="s">
        <v>84</v>
      </c>
      <c r="S101" s="35" t="s">
        <v>84</v>
      </c>
      <c r="T101" s="35" t="s">
        <v>84</v>
      </c>
      <c r="U101" s="35" t="s">
        <v>84</v>
      </c>
      <c r="V101" s="11">
        <f t="shared" si="5"/>
        <v>12</v>
      </c>
      <c r="W101" s="11">
        <f t="shared" si="3"/>
        <v>11</v>
      </c>
    </row>
    <row r="102" spans="1:23" x14ac:dyDescent="0.25">
      <c r="A102" s="49" t="s">
        <v>187</v>
      </c>
      <c r="B102" s="35">
        <v>2195700.5</v>
      </c>
      <c r="C102" s="35">
        <v>82253.7</v>
      </c>
      <c r="D102">
        <v>599283.5</v>
      </c>
      <c r="E102">
        <v>42968</v>
      </c>
      <c r="F102">
        <v>466429.5</v>
      </c>
      <c r="G102">
        <v>38035.9</v>
      </c>
      <c r="H102">
        <v>401660.7</v>
      </c>
      <c r="I102">
        <v>8525.2999999999993</v>
      </c>
      <c r="J102">
        <v>145269.29999999999</v>
      </c>
      <c r="K102">
        <v>67117.899999999994</v>
      </c>
      <c r="L102" s="35">
        <v>43144.800000000003</v>
      </c>
      <c r="M102" s="35">
        <v>244104</v>
      </c>
      <c r="N102" s="35">
        <v>56729.7</v>
      </c>
      <c r="O102" s="35" t="s">
        <v>84</v>
      </c>
      <c r="P102" t="s">
        <v>84</v>
      </c>
      <c r="Q102" s="35" t="s">
        <v>84</v>
      </c>
      <c r="R102" s="35" t="s">
        <v>84</v>
      </c>
      <c r="S102" s="35" t="s">
        <v>84</v>
      </c>
      <c r="T102" s="35" t="s">
        <v>84</v>
      </c>
      <c r="U102" s="35" t="s">
        <v>84</v>
      </c>
      <c r="V102" s="11">
        <f t="shared" si="5"/>
        <v>12</v>
      </c>
      <c r="W102" s="11">
        <f t="shared" si="3"/>
        <v>11</v>
      </c>
    </row>
    <row r="103" spans="1:23" x14ac:dyDescent="0.25">
      <c r="A103" s="49" t="s">
        <v>188</v>
      </c>
      <c r="B103" s="35">
        <v>2207329.2999999998</v>
      </c>
      <c r="C103" s="35">
        <v>83064.100000000006</v>
      </c>
      <c r="D103">
        <v>601412</v>
      </c>
      <c r="E103">
        <v>43411</v>
      </c>
      <c r="F103">
        <v>469383.8</v>
      </c>
      <c r="G103">
        <v>38696.800000000003</v>
      </c>
      <c r="H103">
        <v>402999.4</v>
      </c>
      <c r="I103">
        <v>8552.5</v>
      </c>
      <c r="J103">
        <v>145940.5</v>
      </c>
      <c r="K103">
        <v>67537.3</v>
      </c>
      <c r="L103" s="35">
        <v>43406.8</v>
      </c>
      <c r="M103" s="35">
        <v>245998</v>
      </c>
      <c r="N103" s="35">
        <v>56700.1</v>
      </c>
      <c r="O103" s="35" t="s">
        <v>84</v>
      </c>
      <c r="P103" t="s">
        <v>84</v>
      </c>
      <c r="Q103" s="35" t="s">
        <v>84</v>
      </c>
      <c r="R103" s="35" t="s">
        <v>84</v>
      </c>
      <c r="S103" s="35" t="s">
        <v>84</v>
      </c>
      <c r="T103" s="35" t="s">
        <v>84</v>
      </c>
      <c r="U103" s="35" t="s">
        <v>84</v>
      </c>
      <c r="V103" s="11">
        <f t="shared" si="5"/>
        <v>12</v>
      </c>
      <c r="W103" s="11">
        <f t="shared" si="3"/>
        <v>11</v>
      </c>
    </row>
    <row r="104" spans="1:23" x14ac:dyDescent="0.25">
      <c r="A104" s="49" t="s">
        <v>189</v>
      </c>
      <c r="B104" s="35">
        <v>2213410.6</v>
      </c>
      <c r="C104" s="35">
        <v>83793.600000000006</v>
      </c>
      <c r="D104">
        <v>600251</v>
      </c>
      <c r="E104">
        <v>43793</v>
      </c>
      <c r="F104">
        <v>471235.8</v>
      </c>
      <c r="G104">
        <v>38829.9</v>
      </c>
      <c r="H104">
        <v>403484.1</v>
      </c>
      <c r="I104">
        <v>8665.1</v>
      </c>
      <c r="J104">
        <v>146175.79999999999</v>
      </c>
      <c r="K104">
        <v>67911.399999999994</v>
      </c>
      <c r="L104" s="35">
        <v>43353.599999999999</v>
      </c>
      <c r="M104" s="35">
        <v>248476</v>
      </c>
      <c r="N104" s="35">
        <v>57452.6</v>
      </c>
      <c r="O104" s="35" t="s">
        <v>84</v>
      </c>
      <c r="P104" t="s">
        <v>84</v>
      </c>
      <c r="Q104" s="35" t="s">
        <v>84</v>
      </c>
      <c r="R104" s="35" t="s">
        <v>84</v>
      </c>
      <c r="S104" s="35" t="s">
        <v>84</v>
      </c>
      <c r="T104" s="35" t="s">
        <v>84</v>
      </c>
      <c r="U104" s="35" t="s">
        <v>84</v>
      </c>
      <c r="V104" s="11">
        <f t="shared" si="5"/>
        <v>12</v>
      </c>
      <c r="W104" s="11">
        <f t="shared" si="3"/>
        <v>11</v>
      </c>
    </row>
    <row r="105" spans="1:23" x14ac:dyDescent="0.25">
      <c r="A105" s="49" t="s">
        <v>190</v>
      </c>
      <c r="B105" s="35">
        <v>2221420.9</v>
      </c>
      <c r="C105" s="35">
        <v>84068.3</v>
      </c>
      <c r="D105">
        <v>600831.5</v>
      </c>
      <c r="E105">
        <v>44614</v>
      </c>
      <c r="F105">
        <v>474442.2</v>
      </c>
      <c r="G105">
        <v>39643.800000000003</v>
      </c>
      <c r="H105">
        <v>404011.1</v>
      </c>
      <c r="I105">
        <v>8776.7999999999993</v>
      </c>
      <c r="J105">
        <v>146517.6</v>
      </c>
      <c r="K105">
        <v>67971.899999999994</v>
      </c>
      <c r="L105" s="35">
        <v>43275.6</v>
      </c>
      <c r="M105" s="35">
        <v>250005</v>
      </c>
      <c r="N105" s="35">
        <v>57219</v>
      </c>
      <c r="O105" s="35" t="s">
        <v>84</v>
      </c>
      <c r="P105" t="s">
        <v>84</v>
      </c>
      <c r="Q105" s="35" t="s">
        <v>84</v>
      </c>
      <c r="R105" s="35" t="s">
        <v>84</v>
      </c>
      <c r="S105" s="35" t="s">
        <v>84</v>
      </c>
      <c r="T105" s="35" t="s">
        <v>84</v>
      </c>
      <c r="U105" s="35" t="s">
        <v>84</v>
      </c>
      <c r="V105" s="11">
        <f t="shared" si="5"/>
        <v>12</v>
      </c>
      <c r="W105" s="11">
        <f t="shared" si="3"/>
        <v>11</v>
      </c>
    </row>
    <row r="106" spans="1:23" x14ac:dyDescent="0.25">
      <c r="A106" s="49" t="s">
        <v>191</v>
      </c>
      <c r="B106" s="35">
        <v>2224644.5</v>
      </c>
      <c r="C106" s="35">
        <v>84386.2</v>
      </c>
      <c r="D106">
        <v>599735</v>
      </c>
      <c r="E106">
        <v>44730</v>
      </c>
      <c r="F106">
        <v>475699.1</v>
      </c>
      <c r="G106">
        <v>40081.199999999997</v>
      </c>
      <c r="H106">
        <v>403041.6</v>
      </c>
      <c r="I106">
        <v>8744.2000000000007</v>
      </c>
      <c r="J106">
        <v>146954.20000000001</v>
      </c>
      <c r="K106">
        <v>68223.899999999994</v>
      </c>
      <c r="L106" s="35">
        <v>43603.1</v>
      </c>
      <c r="M106" s="35">
        <v>252534</v>
      </c>
      <c r="N106" s="35">
        <v>56920.6</v>
      </c>
      <c r="O106" s="35" t="s">
        <v>84</v>
      </c>
      <c r="P106" t="s">
        <v>84</v>
      </c>
      <c r="Q106" s="35" t="s">
        <v>84</v>
      </c>
      <c r="R106" s="35" t="s">
        <v>84</v>
      </c>
      <c r="S106" s="35" t="s">
        <v>84</v>
      </c>
      <c r="T106" s="35" t="s">
        <v>84</v>
      </c>
      <c r="U106" s="35" t="s">
        <v>84</v>
      </c>
      <c r="V106" s="11">
        <f t="shared" si="5"/>
        <v>12</v>
      </c>
      <c r="W106" s="11">
        <f t="shared" si="3"/>
        <v>11</v>
      </c>
    </row>
    <row r="107" spans="1:23" x14ac:dyDescent="0.25">
      <c r="A107" s="49" t="s">
        <v>192</v>
      </c>
      <c r="B107" s="35">
        <v>2239599.1</v>
      </c>
      <c r="C107" s="35">
        <v>84811.6</v>
      </c>
      <c r="D107">
        <v>603734</v>
      </c>
      <c r="E107">
        <v>44635</v>
      </c>
      <c r="F107">
        <v>476616</v>
      </c>
      <c r="G107">
        <v>40944.199999999997</v>
      </c>
      <c r="H107">
        <v>407013.1</v>
      </c>
      <c r="I107">
        <v>8847.6</v>
      </c>
      <c r="J107">
        <v>148026.6</v>
      </c>
      <c r="K107">
        <v>69157.600000000006</v>
      </c>
      <c r="L107" s="35">
        <v>43785.8</v>
      </c>
      <c r="M107" s="35">
        <v>255108</v>
      </c>
      <c r="N107" s="35">
        <v>57031.1</v>
      </c>
      <c r="O107" s="35" t="s">
        <v>84</v>
      </c>
      <c r="P107" t="s">
        <v>84</v>
      </c>
      <c r="Q107" s="35" t="s">
        <v>84</v>
      </c>
      <c r="R107" s="35" t="s">
        <v>84</v>
      </c>
      <c r="S107" s="35" t="s">
        <v>84</v>
      </c>
      <c r="T107" s="35" t="s">
        <v>84</v>
      </c>
      <c r="U107" s="35" t="s">
        <v>84</v>
      </c>
      <c r="V107" s="11">
        <f t="shared" si="5"/>
        <v>12</v>
      </c>
      <c r="W107" s="11">
        <f t="shared" si="3"/>
        <v>11</v>
      </c>
    </row>
    <row r="108" spans="1:23" x14ac:dyDescent="0.25">
      <c r="A108" s="49" t="s">
        <v>193</v>
      </c>
      <c r="B108" s="35">
        <v>2255702</v>
      </c>
      <c r="C108" s="35">
        <v>85143.3</v>
      </c>
      <c r="D108">
        <v>608507.19999999995</v>
      </c>
      <c r="E108">
        <v>45049</v>
      </c>
      <c r="F108">
        <v>478957.8</v>
      </c>
      <c r="G108">
        <v>40970.9</v>
      </c>
      <c r="H108">
        <v>409703</v>
      </c>
      <c r="I108">
        <v>9013.2000000000007</v>
      </c>
      <c r="J108">
        <v>149993.79999999999</v>
      </c>
      <c r="K108">
        <v>69588.899999999994</v>
      </c>
      <c r="L108" s="35">
        <v>43514.5</v>
      </c>
      <c r="M108" s="35">
        <v>257527</v>
      </c>
      <c r="N108" s="35">
        <v>57834.3</v>
      </c>
      <c r="O108" s="35" t="s">
        <v>84</v>
      </c>
      <c r="P108" t="s">
        <v>84</v>
      </c>
      <c r="Q108" s="35" t="s">
        <v>84</v>
      </c>
      <c r="R108" s="35" t="s">
        <v>84</v>
      </c>
      <c r="S108" s="35" t="s">
        <v>84</v>
      </c>
      <c r="T108" s="35" t="s">
        <v>84</v>
      </c>
      <c r="U108" s="35" t="s">
        <v>84</v>
      </c>
      <c r="V108" s="11">
        <f t="shared" si="5"/>
        <v>12</v>
      </c>
      <c r="W108" s="11">
        <f t="shared" si="3"/>
        <v>11</v>
      </c>
    </row>
    <row r="109" spans="1:23" x14ac:dyDescent="0.25">
      <c r="A109" s="49" t="s">
        <v>194</v>
      </c>
      <c r="B109" s="35">
        <v>2268998.2000000002</v>
      </c>
      <c r="C109" s="35">
        <v>85831.5</v>
      </c>
      <c r="D109">
        <v>610893.69999999995</v>
      </c>
      <c r="E109">
        <v>45232</v>
      </c>
      <c r="F109">
        <v>482353.6</v>
      </c>
      <c r="G109">
        <v>42024.9</v>
      </c>
      <c r="H109">
        <v>410701.1</v>
      </c>
      <c r="I109">
        <v>9016.7999999999993</v>
      </c>
      <c r="J109">
        <v>150932</v>
      </c>
      <c r="K109">
        <v>70204.5</v>
      </c>
      <c r="L109" s="35">
        <v>43605.4</v>
      </c>
      <c r="M109" s="35">
        <v>260220</v>
      </c>
      <c r="N109" s="35">
        <v>58138</v>
      </c>
      <c r="O109" s="35" t="s">
        <v>84</v>
      </c>
      <c r="P109" t="s">
        <v>84</v>
      </c>
      <c r="Q109" s="35" t="s">
        <v>84</v>
      </c>
      <c r="R109" s="35" t="s">
        <v>84</v>
      </c>
      <c r="S109" s="35" t="s">
        <v>84</v>
      </c>
      <c r="T109" s="35" t="s">
        <v>84</v>
      </c>
      <c r="U109" s="35" t="s">
        <v>84</v>
      </c>
      <c r="V109" s="11">
        <f t="shared" si="5"/>
        <v>12</v>
      </c>
      <c r="W109" s="11">
        <f t="shared" si="3"/>
        <v>11</v>
      </c>
    </row>
    <row r="110" spans="1:23" x14ac:dyDescent="0.25">
      <c r="A110" s="49" t="s">
        <v>195</v>
      </c>
      <c r="B110" s="35">
        <v>2289056.6</v>
      </c>
      <c r="C110" s="35">
        <v>86356.2</v>
      </c>
      <c r="D110">
        <v>616634.4</v>
      </c>
      <c r="E110">
        <v>46261</v>
      </c>
      <c r="F110">
        <v>486397.7</v>
      </c>
      <c r="G110">
        <v>42472.4</v>
      </c>
      <c r="H110">
        <v>412287.6</v>
      </c>
      <c r="I110">
        <v>9261.7999999999993</v>
      </c>
      <c r="J110">
        <v>151891.1</v>
      </c>
      <c r="K110">
        <v>70806.100000000006</v>
      </c>
      <c r="L110" s="35">
        <v>43955.1</v>
      </c>
      <c r="M110" s="35">
        <v>263038</v>
      </c>
      <c r="N110" s="35">
        <v>60008</v>
      </c>
      <c r="O110" s="35" t="s">
        <v>84</v>
      </c>
      <c r="P110" t="s">
        <v>84</v>
      </c>
      <c r="Q110" s="35" t="s">
        <v>84</v>
      </c>
      <c r="R110" s="35" t="s">
        <v>84</v>
      </c>
      <c r="S110" s="35" t="s">
        <v>84</v>
      </c>
      <c r="T110" s="35" t="s">
        <v>84</v>
      </c>
      <c r="U110" s="35" t="s">
        <v>84</v>
      </c>
      <c r="V110" s="11">
        <f t="shared" si="5"/>
        <v>12</v>
      </c>
      <c r="W110" s="11">
        <f t="shared" si="3"/>
        <v>11</v>
      </c>
    </row>
    <row r="111" spans="1:23" x14ac:dyDescent="0.25">
      <c r="A111" s="49" t="s">
        <v>196</v>
      </c>
      <c r="B111" s="35">
        <v>2313080.2999999998</v>
      </c>
      <c r="C111" s="35">
        <v>86642.8</v>
      </c>
      <c r="D111">
        <v>626503.1</v>
      </c>
      <c r="E111">
        <v>46493</v>
      </c>
      <c r="F111">
        <v>491112.2</v>
      </c>
      <c r="G111">
        <v>42648.2</v>
      </c>
      <c r="H111">
        <v>414754.9</v>
      </c>
      <c r="I111">
        <v>9252.5</v>
      </c>
      <c r="J111">
        <v>154139.6</v>
      </c>
      <c r="K111">
        <v>71327.8</v>
      </c>
      <c r="L111" s="35">
        <v>44363.4</v>
      </c>
      <c r="M111" s="35">
        <v>265785</v>
      </c>
      <c r="N111" s="35">
        <v>60217.4</v>
      </c>
      <c r="O111" s="35" t="s">
        <v>84</v>
      </c>
      <c r="P111" t="s">
        <v>84</v>
      </c>
      <c r="Q111" s="35" t="s">
        <v>84</v>
      </c>
      <c r="R111" s="35" t="s">
        <v>84</v>
      </c>
      <c r="S111" s="35" t="s">
        <v>84</v>
      </c>
      <c r="T111" s="35" t="s">
        <v>84</v>
      </c>
      <c r="U111" s="35" t="s">
        <v>84</v>
      </c>
      <c r="V111" s="11">
        <f t="shared" si="5"/>
        <v>12</v>
      </c>
      <c r="W111" s="11">
        <f t="shared" si="3"/>
        <v>11</v>
      </c>
    </row>
    <row r="112" spans="1:23" x14ac:dyDescent="0.25">
      <c r="A112" s="49" t="s">
        <v>197</v>
      </c>
      <c r="B112" s="36">
        <v>2327716.4</v>
      </c>
      <c r="C112" s="35">
        <v>87377</v>
      </c>
      <c r="D112">
        <v>632759.69999999995</v>
      </c>
      <c r="E112">
        <v>46847</v>
      </c>
      <c r="F112">
        <v>491234.9</v>
      </c>
      <c r="G112">
        <v>43550.5</v>
      </c>
      <c r="H112">
        <v>416199.2</v>
      </c>
      <c r="I112">
        <v>9353</v>
      </c>
      <c r="J112">
        <v>155061.5</v>
      </c>
      <c r="K112">
        <v>72172.800000000003</v>
      </c>
      <c r="L112" s="35">
        <v>44287.5</v>
      </c>
      <c r="M112" s="35">
        <v>268409</v>
      </c>
      <c r="N112" s="35">
        <v>60501.3</v>
      </c>
      <c r="O112" s="35" t="s">
        <v>84</v>
      </c>
      <c r="P112" t="s">
        <v>84</v>
      </c>
      <c r="Q112" s="35" t="s">
        <v>84</v>
      </c>
      <c r="R112" s="35" t="s">
        <v>84</v>
      </c>
      <c r="S112" s="35" t="s">
        <v>84</v>
      </c>
      <c r="T112" s="35" t="s">
        <v>84</v>
      </c>
      <c r="U112" s="35" t="s">
        <v>84</v>
      </c>
      <c r="V112" s="11">
        <f t="shared" si="5"/>
        <v>12</v>
      </c>
      <c r="W112" s="11">
        <f t="shared" si="3"/>
        <v>11</v>
      </c>
    </row>
    <row r="113" spans="1:23" x14ac:dyDescent="0.25">
      <c r="A113" s="49" t="s">
        <v>198</v>
      </c>
      <c r="B113" s="36">
        <v>2353143</v>
      </c>
      <c r="C113" s="35">
        <v>88325.2</v>
      </c>
      <c r="D113">
        <v>641015.9</v>
      </c>
      <c r="E113">
        <v>47329</v>
      </c>
      <c r="F113">
        <v>494888.7</v>
      </c>
      <c r="G113">
        <v>43633.9</v>
      </c>
      <c r="H113">
        <v>421459.1</v>
      </c>
      <c r="I113">
        <v>9597.2000000000007</v>
      </c>
      <c r="J113">
        <v>156331.79999999999</v>
      </c>
      <c r="K113">
        <v>73015.7</v>
      </c>
      <c r="L113" s="35">
        <v>44613</v>
      </c>
      <c r="M113" s="35">
        <v>270958</v>
      </c>
      <c r="N113" s="35">
        <v>62041.4</v>
      </c>
      <c r="O113" s="35" t="s">
        <v>84</v>
      </c>
      <c r="P113" t="s">
        <v>84</v>
      </c>
      <c r="Q113" s="35" t="s">
        <v>84</v>
      </c>
      <c r="R113" s="35" t="s">
        <v>84</v>
      </c>
      <c r="S113" s="35" t="s">
        <v>84</v>
      </c>
      <c r="T113" s="35" t="s">
        <v>84</v>
      </c>
      <c r="U113" s="35" t="s">
        <v>84</v>
      </c>
      <c r="V113" s="11">
        <f t="shared" si="5"/>
        <v>12</v>
      </c>
      <c r="W113" s="11">
        <f t="shared" si="3"/>
        <v>11</v>
      </c>
    </row>
    <row r="114" spans="1:23" x14ac:dyDescent="0.25">
      <c r="A114" s="49" t="s">
        <v>199</v>
      </c>
      <c r="B114" s="36">
        <v>2379385.2000000002</v>
      </c>
      <c r="C114" s="35">
        <v>89445.2</v>
      </c>
      <c r="D114">
        <v>643660.5</v>
      </c>
      <c r="E114">
        <v>48159</v>
      </c>
      <c r="F114">
        <v>498811</v>
      </c>
      <c r="G114">
        <v>45723.199999999997</v>
      </c>
      <c r="H114">
        <v>422119.1</v>
      </c>
      <c r="I114">
        <v>9956.7999999999993</v>
      </c>
      <c r="J114">
        <v>158135.29999999999</v>
      </c>
      <c r="K114">
        <v>73727.399999999994</v>
      </c>
      <c r="L114" s="35">
        <v>45111.6</v>
      </c>
      <c r="M114" s="35">
        <v>273730</v>
      </c>
      <c r="N114" s="35">
        <v>61529.4</v>
      </c>
      <c r="O114" s="35">
        <v>9235.9</v>
      </c>
      <c r="P114" t="s">
        <v>84</v>
      </c>
      <c r="Q114" s="35" t="s">
        <v>84</v>
      </c>
      <c r="R114" s="35" t="s">
        <v>84</v>
      </c>
      <c r="S114" s="35" t="s">
        <v>84</v>
      </c>
      <c r="T114" s="35" t="s">
        <v>84</v>
      </c>
      <c r="U114" s="35" t="s">
        <v>84</v>
      </c>
      <c r="V114" s="11">
        <f t="shared" si="5"/>
        <v>13</v>
      </c>
      <c r="W114" s="11">
        <f t="shared" si="3"/>
        <v>11</v>
      </c>
    </row>
    <row r="115" spans="1:23" x14ac:dyDescent="0.25">
      <c r="A115" s="49" t="s">
        <v>200</v>
      </c>
      <c r="B115" s="36">
        <v>2394323.5</v>
      </c>
      <c r="C115" s="35">
        <v>89801.7</v>
      </c>
      <c r="D115">
        <v>648369.1</v>
      </c>
      <c r="E115">
        <v>48955</v>
      </c>
      <c r="F115">
        <v>502711.1</v>
      </c>
      <c r="G115">
        <v>45251.9</v>
      </c>
      <c r="H115">
        <v>421755.5</v>
      </c>
      <c r="I115">
        <v>10191.700000000001</v>
      </c>
      <c r="J115">
        <v>158939.9</v>
      </c>
      <c r="K115">
        <v>74440.800000000003</v>
      </c>
      <c r="L115" s="35">
        <v>45288.3</v>
      </c>
      <c r="M115" s="35">
        <v>275950</v>
      </c>
      <c r="N115" s="35">
        <v>63350.400000000001</v>
      </c>
      <c r="O115" s="35">
        <v>9361.7999999999993</v>
      </c>
      <c r="P115" t="s">
        <v>84</v>
      </c>
      <c r="Q115" s="35" t="s">
        <v>84</v>
      </c>
      <c r="R115" s="35" t="s">
        <v>84</v>
      </c>
      <c r="S115" s="35" t="s">
        <v>84</v>
      </c>
      <c r="T115" s="35" t="s">
        <v>84</v>
      </c>
      <c r="U115" s="35" t="s">
        <v>84</v>
      </c>
      <c r="V115" s="11">
        <f t="shared" si="5"/>
        <v>13</v>
      </c>
      <c r="W115" s="11">
        <f t="shared" si="3"/>
        <v>11</v>
      </c>
    </row>
    <row r="116" spans="1:23" x14ac:dyDescent="0.25">
      <c r="A116" s="49" t="s">
        <v>201</v>
      </c>
      <c r="B116" s="36">
        <v>2405277.4</v>
      </c>
      <c r="C116" s="35">
        <v>90500</v>
      </c>
      <c r="D116">
        <v>653851.69999999995</v>
      </c>
      <c r="E116">
        <v>49302</v>
      </c>
      <c r="F116">
        <v>504266.5</v>
      </c>
      <c r="G116">
        <v>44234</v>
      </c>
      <c r="H116">
        <v>421711</v>
      </c>
      <c r="I116">
        <v>10218.799999999999</v>
      </c>
      <c r="J116">
        <v>160716.4</v>
      </c>
      <c r="K116">
        <v>74536.600000000006</v>
      </c>
      <c r="L116" s="35">
        <v>45367.199999999997</v>
      </c>
      <c r="M116" s="35">
        <v>278188</v>
      </c>
      <c r="N116" s="35">
        <v>62956.1</v>
      </c>
      <c r="O116" s="35">
        <v>9552.7000000000007</v>
      </c>
      <c r="P116" t="s">
        <v>84</v>
      </c>
      <c r="Q116" s="35" t="s">
        <v>84</v>
      </c>
      <c r="R116" s="35" t="s">
        <v>84</v>
      </c>
      <c r="S116" s="35" t="s">
        <v>84</v>
      </c>
      <c r="T116" s="35" t="s">
        <v>84</v>
      </c>
      <c r="U116" s="35" t="s">
        <v>84</v>
      </c>
      <c r="V116" s="11">
        <f t="shared" si="5"/>
        <v>13</v>
      </c>
      <c r="W116" s="11">
        <f t="shared" si="3"/>
        <v>11</v>
      </c>
    </row>
    <row r="117" spans="1:23" x14ac:dyDescent="0.25">
      <c r="A117" s="49" t="s">
        <v>202</v>
      </c>
      <c r="B117" s="36">
        <v>2416955.2999999998</v>
      </c>
      <c r="C117" s="35">
        <v>90964.9</v>
      </c>
      <c r="D117">
        <v>655722.30000000005</v>
      </c>
      <c r="E117">
        <v>50207</v>
      </c>
      <c r="F117">
        <v>505574.6</v>
      </c>
      <c r="G117">
        <v>46160.2</v>
      </c>
      <c r="H117">
        <v>421200.3</v>
      </c>
      <c r="I117">
        <v>10220.4</v>
      </c>
      <c r="J117">
        <v>162902.29999999999</v>
      </c>
      <c r="K117">
        <v>75138.600000000006</v>
      </c>
      <c r="L117" s="35">
        <v>45868.2</v>
      </c>
      <c r="M117" s="35">
        <v>280582</v>
      </c>
      <c r="N117" s="35">
        <v>62620.6</v>
      </c>
      <c r="O117" s="35">
        <v>9594.7000000000007</v>
      </c>
      <c r="P117" t="s">
        <v>84</v>
      </c>
      <c r="Q117" s="35" t="s">
        <v>84</v>
      </c>
      <c r="R117" s="35" t="s">
        <v>84</v>
      </c>
      <c r="S117" s="35" t="s">
        <v>84</v>
      </c>
      <c r="T117" s="35" t="s">
        <v>84</v>
      </c>
      <c r="U117" s="35" t="s">
        <v>84</v>
      </c>
      <c r="V117" s="11">
        <f t="shared" si="5"/>
        <v>13</v>
      </c>
      <c r="W117" s="11">
        <f t="shared" si="3"/>
        <v>11</v>
      </c>
    </row>
    <row r="118" spans="1:23" x14ac:dyDescent="0.25">
      <c r="A118" s="49" t="s">
        <v>203</v>
      </c>
      <c r="B118" s="36">
        <v>2437486.5</v>
      </c>
      <c r="C118" s="35">
        <v>91473.9</v>
      </c>
      <c r="D118">
        <v>661462.9</v>
      </c>
      <c r="E118">
        <v>50007</v>
      </c>
      <c r="F118">
        <v>507783.1</v>
      </c>
      <c r="G118">
        <v>44533</v>
      </c>
      <c r="H118">
        <v>425552</v>
      </c>
      <c r="I118">
        <v>10203.9</v>
      </c>
      <c r="J118">
        <v>163435.29999999999</v>
      </c>
      <c r="K118">
        <v>76113.8</v>
      </c>
      <c r="L118" s="35">
        <v>45881.4</v>
      </c>
      <c r="M118" s="35">
        <v>281862</v>
      </c>
      <c r="N118" s="35">
        <v>63015.3</v>
      </c>
      <c r="O118" s="35">
        <v>9732</v>
      </c>
      <c r="P118" s="35">
        <v>1612.4</v>
      </c>
      <c r="Q118" s="35">
        <v>4846.7</v>
      </c>
      <c r="R118" s="35" t="s">
        <v>84</v>
      </c>
      <c r="S118" s="35" t="s">
        <v>84</v>
      </c>
      <c r="T118" s="35" t="s">
        <v>84</v>
      </c>
      <c r="U118" s="35" t="s">
        <v>84</v>
      </c>
      <c r="V118" s="11">
        <f t="shared" si="5"/>
        <v>15</v>
      </c>
      <c r="W118" s="11">
        <f t="shared" si="3"/>
        <v>11</v>
      </c>
    </row>
    <row r="119" spans="1:23" x14ac:dyDescent="0.25">
      <c r="A119" s="49" t="s">
        <v>204</v>
      </c>
      <c r="B119" s="36">
        <v>2428321.9</v>
      </c>
      <c r="C119" s="35">
        <v>91623.7</v>
      </c>
      <c r="D119">
        <v>659592.30000000005</v>
      </c>
      <c r="E119">
        <v>49641</v>
      </c>
      <c r="F119">
        <v>505454.8</v>
      </c>
      <c r="G119">
        <v>43699.199999999997</v>
      </c>
      <c r="H119">
        <v>421528.7</v>
      </c>
      <c r="I119">
        <v>10111.4</v>
      </c>
      <c r="J119">
        <v>164249.79999999999</v>
      </c>
      <c r="K119">
        <v>76001.8</v>
      </c>
      <c r="L119" s="35">
        <v>45646.5</v>
      </c>
      <c r="M119" s="35">
        <v>282019</v>
      </c>
      <c r="N119" s="35">
        <v>62619.7</v>
      </c>
      <c r="O119" s="35">
        <v>9840.9</v>
      </c>
      <c r="P119" s="35">
        <v>1640.5</v>
      </c>
      <c r="Q119" s="35">
        <v>4867.3999999999996</v>
      </c>
      <c r="R119" s="35" t="s">
        <v>84</v>
      </c>
      <c r="S119" s="35" t="s">
        <v>84</v>
      </c>
      <c r="T119" s="35" t="s">
        <v>84</v>
      </c>
      <c r="U119" s="35" t="s">
        <v>84</v>
      </c>
      <c r="V119" s="11">
        <f t="shared" si="5"/>
        <v>15</v>
      </c>
      <c r="W119" s="11">
        <f t="shared" si="3"/>
        <v>11</v>
      </c>
    </row>
    <row r="120" spans="1:23" x14ac:dyDescent="0.25">
      <c r="A120" s="49" t="s">
        <v>205</v>
      </c>
      <c r="B120" s="36">
        <v>2414454.2999999998</v>
      </c>
      <c r="C120" s="35">
        <v>91167</v>
      </c>
      <c r="D120">
        <v>657270.30000000005</v>
      </c>
      <c r="E120">
        <v>49643</v>
      </c>
      <c r="F120">
        <v>503733.3</v>
      </c>
      <c r="G120">
        <v>43395.6</v>
      </c>
      <c r="H120">
        <v>415752.6</v>
      </c>
      <c r="I120">
        <v>10025.6</v>
      </c>
      <c r="J120">
        <v>164031.6</v>
      </c>
      <c r="K120">
        <v>75313.7</v>
      </c>
      <c r="L120" s="35">
        <v>45540.7</v>
      </c>
      <c r="M120" s="35">
        <v>279888</v>
      </c>
      <c r="N120" s="35">
        <v>62553</v>
      </c>
      <c r="O120" s="35">
        <v>9808</v>
      </c>
      <c r="P120" s="35">
        <v>1657.7</v>
      </c>
      <c r="Q120" s="35">
        <v>4872.8</v>
      </c>
      <c r="R120" s="35" t="s">
        <v>84</v>
      </c>
      <c r="S120" s="35" t="s">
        <v>84</v>
      </c>
      <c r="T120" s="35" t="s">
        <v>84</v>
      </c>
      <c r="U120" s="35" t="s">
        <v>84</v>
      </c>
      <c r="V120" s="11">
        <f t="shared" si="5"/>
        <v>15</v>
      </c>
      <c r="W120" s="11">
        <f t="shared" si="3"/>
        <v>11</v>
      </c>
    </row>
    <row r="121" spans="1:23" x14ac:dyDescent="0.25">
      <c r="A121" s="49" t="s">
        <v>206</v>
      </c>
      <c r="B121" s="36">
        <v>2373201</v>
      </c>
      <c r="C121" s="35">
        <v>89265.1</v>
      </c>
      <c r="D121">
        <v>644499</v>
      </c>
      <c r="E121">
        <v>48749</v>
      </c>
      <c r="F121">
        <v>496754.2</v>
      </c>
      <c r="G121">
        <v>41752.5</v>
      </c>
      <c r="H121">
        <v>406228.2</v>
      </c>
      <c r="I121">
        <v>9717</v>
      </c>
      <c r="J121">
        <v>162924.29999999999</v>
      </c>
      <c r="K121">
        <v>73911.7</v>
      </c>
      <c r="L121" s="35">
        <v>44928.6</v>
      </c>
      <c r="M121" s="35">
        <v>277069</v>
      </c>
      <c r="N121" s="35">
        <v>61693.5</v>
      </c>
      <c r="O121" s="35">
        <v>9435.7000000000007</v>
      </c>
      <c r="P121" s="35">
        <v>1623</v>
      </c>
      <c r="Q121" s="35">
        <v>4850</v>
      </c>
      <c r="R121" s="35" t="s">
        <v>84</v>
      </c>
      <c r="S121" s="35" t="s">
        <v>84</v>
      </c>
      <c r="T121" s="35" t="s">
        <v>84</v>
      </c>
      <c r="U121" s="35" t="s">
        <v>84</v>
      </c>
      <c r="V121" s="11">
        <f t="shared" si="5"/>
        <v>15</v>
      </c>
      <c r="W121" s="11">
        <f t="shared" si="3"/>
        <v>11</v>
      </c>
    </row>
    <row r="122" spans="1:23" x14ac:dyDescent="0.25">
      <c r="A122" s="49" t="s">
        <v>207</v>
      </c>
      <c r="B122" s="36">
        <v>2320200.6</v>
      </c>
      <c r="C122" s="35">
        <v>88225</v>
      </c>
      <c r="D122">
        <v>615586.30000000005</v>
      </c>
      <c r="E122">
        <v>45436</v>
      </c>
      <c r="F122">
        <v>488590.7</v>
      </c>
      <c r="G122">
        <v>41432.9</v>
      </c>
      <c r="H122">
        <v>395107.6</v>
      </c>
      <c r="I122">
        <v>9565.5</v>
      </c>
      <c r="J122">
        <v>157103.79999999999</v>
      </c>
      <c r="K122">
        <v>72627.8</v>
      </c>
      <c r="L122" s="35">
        <v>43895.199999999997</v>
      </c>
      <c r="M122" s="35">
        <v>272638</v>
      </c>
      <c r="N122" s="35">
        <v>58772</v>
      </c>
      <c r="O122" s="35">
        <v>9010.9</v>
      </c>
      <c r="P122" s="35">
        <v>1573</v>
      </c>
      <c r="Q122" s="35">
        <v>4769.6000000000004</v>
      </c>
      <c r="R122" s="35">
        <v>15724.4</v>
      </c>
      <c r="S122" s="35" t="s">
        <v>84</v>
      </c>
      <c r="T122" s="35" t="s">
        <v>84</v>
      </c>
      <c r="U122" s="35" t="s">
        <v>84</v>
      </c>
      <c r="V122" s="11">
        <f t="shared" si="5"/>
        <v>16</v>
      </c>
      <c r="W122" s="11">
        <f t="shared" si="3"/>
        <v>11</v>
      </c>
    </row>
    <row r="123" spans="1:23" x14ac:dyDescent="0.25">
      <c r="A123" s="49" t="s">
        <v>208</v>
      </c>
      <c r="B123" s="36">
        <v>2315015.2000000002</v>
      </c>
      <c r="C123" s="35">
        <v>88134</v>
      </c>
      <c r="D123">
        <v>616037.80000000005</v>
      </c>
      <c r="E123">
        <v>45181</v>
      </c>
      <c r="F123">
        <v>487879.7</v>
      </c>
      <c r="G123">
        <v>41512.1</v>
      </c>
      <c r="H123">
        <v>392011.6</v>
      </c>
      <c r="I123">
        <v>9414.9</v>
      </c>
      <c r="J123">
        <v>157092.70000000001</v>
      </c>
      <c r="K123">
        <v>72084.3</v>
      </c>
      <c r="L123" s="35">
        <v>43954.1</v>
      </c>
      <c r="M123" s="35">
        <v>269998</v>
      </c>
      <c r="N123" s="35">
        <v>60383.199999999997</v>
      </c>
      <c r="O123" s="35">
        <v>8904.5</v>
      </c>
      <c r="P123" s="35">
        <v>1584</v>
      </c>
      <c r="Q123" s="35">
        <v>4754.6000000000004</v>
      </c>
      <c r="R123" s="35">
        <v>15955.6</v>
      </c>
      <c r="S123" s="35" t="s">
        <v>84</v>
      </c>
      <c r="T123" s="35" t="s">
        <v>84</v>
      </c>
      <c r="U123" s="35" t="s">
        <v>84</v>
      </c>
      <c r="V123" s="11">
        <f t="shared" si="5"/>
        <v>16</v>
      </c>
      <c r="W123" s="11">
        <f t="shared" si="3"/>
        <v>11</v>
      </c>
    </row>
    <row r="124" spans="1:23" x14ac:dyDescent="0.25">
      <c r="A124" s="49" t="s">
        <v>209</v>
      </c>
      <c r="B124" s="36">
        <v>2323002</v>
      </c>
      <c r="C124" s="35">
        <v>89119</v>
      </c>
      <c r="D124">
        <v>619843.30000000005</v>
      </c>
      <c r="E124">
        <v>45562</v>
      </c>
      <c r="F124">
        <v>488690.2</v>
      </c>
      <c r="G124">
        <v>40932.199999999997</v>
      </c>
      <c r="H124">
        <v>394154.5</v>
      </c>
      <c r="I124">
        <v>9573.2000000000007</v>
      </c>
      <c r="J124">
        <v>157726.20000000001</v>
      </c>
      <c r="K124">
        <v>72525.600000000006</v>
      </c>
      <c r="L124" s="35">
        <v>44365.3</v>
      </c>
      <c r="M124" s="35">
        <v>269158</v>
      </c>
      <c r="N124" s="35">
        <v>59924.800000000003</v>
      </c>
      <c r="O124" s="35">
        <v>8919.4</v>
      </c>
      <c r="P124" s="35">
        <v>1598.1</v>
      </c>
      <c r="Q124" s="35">
        <v>4751</v>
      </c>
      <c r="R124" s="35">
        <v>16191.6</v>
      </c>
      <c r="S124" s="35" t="s">
        <v>84</v>
      </c>
      <c r="T124" s="35" t="s">
        <v>84</v>
      </c>
      <c r="U124" s="35" t="s">
        <v>84</v>
      </c>
      <c r="V124" s="11">
        <f t="shared" si="5"/>
        <v>16</v>
      </c>
      <c r="W124" s="11">
        <f t="shared" si="3"/>
        <v>11</v>
      </c>
    </row>
    <row r="125" spans="1:23" x14ac:dyDescent="0.25">
      <c r="A125" s="49" t="s">
        <v>210</v>
      </c>
      <c r="B125" s="36">
        <v>2335695.6</v>
      </c>
      <c r="C125" s="35">
        <v>89870.6</v>
      </c>
      <c r="D125">
        <v>625454.69999999995</v>
      </c>
      <c r="E125">
        <v>45485</v>
      </c>
      <c r="F125">
        <v>492011.6</v>
      </c>
      <c r="G125">
        <v>40739.599999999999</v>
      </c>
      <c r="H125">
        <v>395593.5</v>
      </c>
      <c r="I125">
        <v>9752</v>
      </c>
      <c r="J125">
        <v>158675</v>
      </c>
      <c r="K125">
        <v>73117.3</v>
      </c>
      <c r="L125" s="35">
        <v>44362.6</v>
      </c>
      <c r="M125" s="35">
        <v>268989</v>
      </c>
      <c r="N125" s="35">
        <v>60022.2</v>
      </c>
      <c r="O125" s="35">
        <v>8905.7999999999993</v>
      </c>
      <c r="P125" s="35">
        <v>1616.9</v>
      </c>
      <c r="Q125" s="35">
        <v>4770.1000000000004</v>
      </c>
      <c r="R125" s="35">
        <v>16462.2</v>
      </c>
      <c r="S125" s="35" t="s">
        <v>84</v>
      </c>
      <c r="T125" s="35" t="s">
        <v>84</v>
      </c>
      <c r="U125" s="35" t="s">
        <v>84</v>
      </c>
      <c r="V125" s="11">
        <f t="shared" si="5"/>
        <v>16</v>
      </c>
      <c r="W125" s="11">
        <f t="shared" si="3"/>
        <v>11</v>
      </c>
    </row>
    <row r="126" spans="1:23" x14ac:dyDescent="0.25">
      <c r="A126" s="49" t="s">
        <v>211</v>
      </c>
      <c r="B126" s="36">
        <v>2345368.1</v>
      </c>
      <c r="C126" s="35">
        <v>90278.6</v>
      </c>
      <c r="D126">
        <v>629937.4</v>
      </c>
      <c r="E126">
        <v>45665</v>
      </c>
      <c r="F126">
        <v>494088.7</v>
      </c>
      <c r="G126">
        <v>41559.699999999997</v>
      </c>
      <c r="H126">
        <v>397219.5</v>
      </c>
      <c r="I126">
        <v>9888.4</v>
      </c>
      <c r="J126">
        <v>158375.9</v>
      </c>
      <c r="K126">
        <v>72692.5</v>
      </c>
      <c r="L126" s="35">
        <v>44785.4</v>
      </c>
      <c r="M126" s="35">
        <v>269801</v>
      </c>
      <c r="N126" s="35">
        <v>59056.7</v>
      </c>
      <c r="O126" s="35">
        <v>8925.2999999999993</v>
      </c>
      <c r="P126" s="35">
        <v>1631.7</v>
      </c>
      <c r="Q126" s="35">
        <v>4804.8999999999996</v>
      </c>
      <c r="R126" s="35">
        <v>16669.5</v>
      </c>
      <c r="S126" s="35" t="s">
        <v>84</v>
      </c>
      <c r="T126" s="35" t="s">
        <v>84</v>
      </c>
      <c r="U126" s="35" t="s">
        <v>84</v>
      </c>
      <c r="V126" s="11">
        <f t="shared" si="5"/>
        <v>16</v>
      </c>
      <c r="W126" s="11">
        <f t="shared" si="3"/>
        <v>11</v>
      </c>
    </row>
    <row r="127" spans="1:23" x14ac:dyDescent="0.25">
      <c r="A127" s="49" t="s">
        <v>212</v>
      </c>
      <c r="B127" s="36">
        <v>2366734.9</v>
      </c>
      <c r="C127" s="35">
        <v>91198.3</v>
      </c>
      <c r="D127">
        <v>642902.6</v>
      </c>
      <c r="E127">
        <v>46969</v>
      </c>
      <c r="F127">
        <v>496698.2</v>
      </c>
      <c r="G127">
        <v>41930.800000000003</v>
      </c>
      <c r="H127">
        <v>399458</v>
      </c>
      <c r="I127">
        <v>10082.200000000001</v>
      </c>
      <c r="J127">
        <v>159063.9</v>
      </c>
      <c r="K127">
        <v>73555.100000000006</v>
      </c>
      <c r="L127" s="35">
        <v>45035.8</v>
      </c>
      <c r="M127" s="35">
        <v>270292</v>
      </c>
      <c r="N127" s="35">
        <v>57219.4</v>
      </c>
      <c r="O127" s="35">
        <v>9018.7000000000007</v>
      </c>
      <c r="P127" s="35">
        <v>1632.2</v>
      </c>
      <c r="Q127" s="35">
        <v>4796.8999999999996</v>
      </c>
      <c r="R127" s="35">
        <v>16825</v>
      </c>
      <c r="S127" s="35" t="s">
        <v>84</v>
      </c>
      <c r="T127" s="35" t="s">
        <v>84</v>
      </c>
      <c r="U127" s="35" t="s">
        <v>84</v>
      </c>
      <c r="V127" s="11">
        <f t="shared" si="5"/>
        <v>16</v>
      </c>
      <c r="W127" s="11">
        <f t="shared" si="3"/>
        <v>11</v>
      </c>
    </row>
    <row r="128" spans="1:23" x14ac:dyDescent="0.25">
      <c r="A128" s="49" t="s">
        <v>213</v>
      </c>
      <c r="B128" s="36">
        <v>2377821.6</v>
      </c>
      <c r="C128" s="35">
        <v>91613.6</v>
      </c>
      <c r="D128">
        <v>648256.30000000005</v>
      </c>
      <c r="E128">
        <v>46768</v>
      </c>
      <c r="F128">
        <v>499754.9</v>
      </c>
      <c r="G128">
        <v>42230.400000000001</v>
      </c>
      <c r="H128">
        <v>401611.8</v>
      </c>
      <c r="I128">
        <v>10061.9</v>
      </c>
      <c r="J128">
        <v>159765.9</v>
      </c>
      <c r="K128">
        <v>74506</v>
      </c>
      <c r="L128" s="35">
        <v>45117.3</v>
      </c>
      <c r="M128" s="35">
        <v>270423</v>
      </c>
      <c r="N128" s="35">
        <v>55203.5</v>
      </c>
      <c r="O128" s="35">
        <v>9060.5</v>
      </c>
      <c r="P128" s="35">
        <v>1660.3</v>
      </c>
      <c r="Q128" s="35">
        <v>4840.3</v>
      </c>
      <c r="R128" s="35">
        <v>16987.3</v>
      </c>
      <c r="S128" s="35" t="s">
        <v>84</v>
      </c>
      <c r="T128" s="35" t="s">
        <v>84</v>
      </c>
      <c r="U128" s="35" t="s">
        <v>84</v>
      </c>
      <c r="V128" s="11">
        <f t="shared" si="5"/>
        <v>16</v>
      </c>
      <c r="W128" s="11">
        <f t="shared" si="3"/>
        <v>11</v>
      </c>
    </row>
    <row r="129" spans="1:23" x14ac:dyDescent="0.25">
      <c r="A129" s="49" t="s">
        <v>214</v>
      </c>
      <c r="B129" s="36">
        <v>2392351.1</v>
      </c>
      <c r="C129" s="35">
        <v>92009.600000000006</v>
      </c>
      <c r="D129">
        <v>653545.6</v>
      </c>
      <c r="E129">
        <v>47698</v>
      </c>
      <c r="F129">
        <v>503136.2</v>
      </c>
      <c r="G129">
        <v>41988.5</v>
      </c>
      <c r="H129">
        <v>404498.5</v>
      </c>
      <c r="I129">
        <v>10134.4</v>
      </c>
      <c r="J129">
        <v>161600.9</v>
      </c>
      <c r="K129">
        <v>75064.800000000003</v>
      </c>
      <c r="L129" s="35">
        <v>44991.4</v>
      </c>
      <c r="M129" s="35">
        <v>270419</v>
      </c>
      <c r="N129" s="35">
        <v>54551.199999999997</v>
      </c>
      <c r="O129" s="35">
        <v>9127.5</v>
      </c>
      <c r="P129" s="35">
        <v>1674</v>
      </c>
      <c r="Q129" s="35">
        <v>4857.2</v>
      </c>
      <c r="R129" s="35">
        <v>17095.599999999999</v>
      </c>
      <c r="S129" s="35" t="s">
        <v>84</v>
      </c>
      <c r="T129" s="35" t="s">
        <v>84</v>
      </c>
      <c r="U129" s="35" t="s">
        <v>84</v>
      </c>
      <c r="V129" s="11">
        <f>COUNT(C129:U129)</f>
        <v>16</v>
      </c>
      <c r="W129" s="11">
        <f t="shared" si="3"/>
        <v>11</v>
      </c>
    </row>
    <row r="130" spans="1:23" x14ac:dyDescent="0.25">
      <c r="A130" s="49" t="s">
        <v>215</v>
      </c>
      <c r="B130" s="36">
        <v>2415415.9</v>
      </c>
      <c r="C130" s="35">
        <v>92595.8</v>
      </c>
      <c r="D130">
        <v>665026.6</v>
      </c>
      <c r="E130">
        <v>47984</v>
      </c>
      <c r="F130">
        <v>508546.3</v>
      </c>
      <c r="G130">
        <v>43313.9</v>
      </c>
      <c r="H130">
        <v>405298.1</v>
      </c>
      <c r="I130">
        <v>10328.299999999999</v>
      </c>
      <c r="J130">
        <v>162529</v>
      </c>
      <c r="K130">
        <v>76012.800000000003</v>
      </c>
      <c r="L130" s="35">
        <v>44653.3</v>
      </c>
      <c r="M130" s="35">
        <v>269444</v>
      </c>
      <c r="N130" s="35">
        <v>52984.9</v>
      </c>
      <c r="O130" s="35">
        <v>9130.6</v>
      </c>
      <c r="P130" s="35">
        <v>1672</v>
      </c>
      <c r="Q130" s="35">
        <v>4866</v>
      </c>
      <c r="R130" s="35">
        <v>17190.3</v>
      </c>
      <c r="S130" s="35">
        <v>3869.6</v>
      </c>
      <c r="T130" s="35" t="s">
        <v>84</v>
      </c>
      <c r="U130" s="35" t="s">
        <v>84</v>
      </c>
      <c r="V130" s="11">
        <f t="shared" ref="V130:V159" si="6">COUNT(C130:U130)</f>
        <v>17</v>
      </c>
      <c r="W130" s="11">
        <f t="shared" si="3"/>
        <v>11</v>
      </c>
    </row>
    <row r="131" spans="1:23" x14ac:dyDescent="0.25">
      <c r="A131" s="49" t="s">
        <v>216</v>
      </c>
      <c r="B131" s="37">
        <v>2415690.4</v>
      </c>
      <c r="C131" s="35">
        <v>92866.8</v>
      </c>
      <c r="D131">
        <v>666252.1</v>
      </c>
      <c r="E131">
        <v>47868</v>
      </c>
      <c r="F131">
        <v>508753.1</v>
      </c>
      <c r="G131">
        <v>43495</v>
      </c>
      <c r="H131">
        <v>405734.40000000002</v>
      </c>
      <c r="I131">
        <v>10236.700000000001</v>
      </c>
      <c r="J131">
        <v>162378.70000000001</v>
      </c>
      <c r="K131">
        <v>76320.600000000006</v>
      </c>
      <c r="L131" s="35">
        <v>44449.9</v>
      </c>
      <c r="M131" s="35">
        <v>268153</v>
      </c>
      <c r="N131" s="35">
        <v>52166.2</v>
      </c>
      <c r="O131" s="35">
        <v>9163.9</v>
      </c>
      <c r="P131" s="35">
        <v>1654</v>
      </c>
      <c r="Q131" s="35">
        <v>4888.8</v>
      </c>
      <c r="R131" s="35">
        <v>17321.2</v>
      </c>
      <c r="S131" s="35">
        <v>3925.9</v>
      </c>
      <c r="T131" s="35" t="s">
        <v>84</v>
      </c>
      <c r="U131" s="35" t="s">
        <v>84</v>
      </c>
      <c r="V131" s="11">
        <f t="shared" si="6"/>
        <v>17</v>
      </c>
      <c r="W131" s="11">
        <f t="shared" ref="W131:W159" si="7">COUNT(C131:M131)</f>
        <v>11</v>
      </c>
    </row>
    <row r="132" spans="1:23" x14ac:dyDescent="0.25">
      <c r="A132" s="49" t="s">
        <v>217</v>
      </c>
      <c r="B132" s="38">
        <v>2415447.9</v>
      </c>
      <c r="C132" s="35">
        <v>93073.600000000006</v>
      </c>
      <c r="D132">
        <v>669541.69999999995</v>
      </c>
      <c r="E132">
        <v>48015</v>
      </c>
      <c r="F132">
        <v>509755.9</v>
      </c>
      <c r="G132">
        <v>43550.5</v>
      </c>
      <c r="H132">
        <v>403383.1</v>
      </c>
      <c r="I132">
        <v>10309.1</v>
      </c>
      <c r="J132">
        <v>162363.70000000001</v>
      </c>
      <c r="K132">
        <v>76077.3</v>
      </c>
      <c r="L132" s="35">
        <v>44118.7</v>
      </c>
      <c r="M132" s="35">
        <v>267063</v>
      </c>
      <c r="N132" s="35">
        <v>51097</v>
      </c>
      <c r="O132" s="35">
        <v>9126.7999999999993</v>
      </c>
      <c r="P132" s="35">
        <v>1668.3</v>
      </c>
      <c r="Q132" s="35">
        <v>4789.2</v>
      </c>
      <c r="R132" s="35">
        <v>17415.5</v>
      </c>
      <c r="S132" s="35">
        <v>4003.5</v>
      </c>
      <c r="T132" s="35" t="s">
        <v>84</v>
      </c>
      <c r="U132" s="35" t="s">
        <v>84</v>
      </c>
      <c r="V132" s="11">
        <f t="shared" si="6"/>
        <v>17</v>
      </c>
      <c r="W132" s="11">
        <f t="shared" si="7"/>
        <v>11</v>
      </c>
    </row>
    <row r="133" spans="1:23" x14ac:dyDescent="0.25">
      <c r="A133" s="49" t="s">
        <v>218</v>
      </c>
      <c r="B133" s="37">
        <v>2408365.7999999998</v>
      </c>
      <c r="C133" s="35">
        <v>93130.5</v>
      </c>
      <c r="D133">
        <v>669606.19999999995</v>
      </c>
      <c r="E133">
        <v>48043</v>
      </c>
      <c r="F133">
        <v>511038.9</v>
      </c>
      <c r="G133">
        <v>43517.5</v>
      </c>
      <c r="H133">
        <v>399847.6</v>
      </c>
      <c r="I133">
        <v>10314.799999999999</v>
      </c>
      <c r="J133">
        <v>161375.5</v>
      </c>
      <c r="K133">
        <v>76361.3</v>
      </c>
      <c r="L133" s="35">
        <v>43420.9</v>
      </c>
      <c r="M133" s="35">
        <v>265479</v>
      </c>
      <c r="N133" s="35">
        <v>49064.4</v>
      </c>
      <c r="O133" s="35">
        <v>9050.5</v>
      </c>
      <c r="P133" s="35">
        <v>1692.6</v>
      </c>
      <c r="Q133" s="35">
        <v>4833.6000000000004</v>
      </c>
      <c r="R133" s="35">
        <v>17555.3</v>
      </c>
      <c r="S133" s="35">
        <v>4022.4</v>
      </c>
      <c r="T133" s="35" t="s">
        <v>84</v>
      </c>
      <c r="U133" s="35" t="s">
        <v>84</v>
      </c>
      <c r="V133" s="11">
        <f t="shared" si="6"/>
        <v>17</v>
      </c>
      <c r="W133" s="11">
        <f t="shared" si="7"/>
        <v>11</v>
      </c>
    </row>
    <row r="134" spans="1:23" x14ac:dyDescent="0.25">
      <c r="A134" s="49" t="s">
        <v>219</v>
      </c>
      <c r="B134" s="37">
        <v>2404399.5</v>
      </c>
      <c r="C134" s="35">
        <v>93295</v>
      </c>
      <c r="D134">
        <v>671476.8</v>
      </c>
      <c r="E134">
        <v>48029</v>
      </c>
      <c r="F134">
        <v>511469.7</v>
      </c>
      <c r="G134">
        <v>43479.7</v>
      </c>
      <c r="H134">
        <v>396283.8</v>
      </c>
      <c r="I134">
        <v>10155.5</v>
      </c>
      <c r="J134">
        <v>161075.5</v>
      </c>
      <c r="K134">
        <v>76978.5</v>
      </c>
      <c r="L134" s="35">
        <v>43232.5</v>
      </c>
      <c r="M134" s="35">
        <v>263175</v>
      </c>
      <c r="N134" s="35">
        <v>48523.8</v>
      </c>
      <c r="O134" s="35">
        <v>9027.7999999999993</v>
      </c>
      <c r="P134" s="35">
        <v>1687.1</v>
      </c>
      <c r="Q134" s="35">
        <v>4823</v>
      </c>
      <c r="R134" s="35">
        <v>17599.5</v>
      </c>
      <c r="S134" s="35">
        <v>4080.8</v>
      </c>
      <c r="T134" s="35" t="s">
        <v>84</v>
      </c>
      <c r="U134" s="35" t="s">
        <v>84</v>
      </c>
      <c r="V134" s="11">
        <f t="shared" si="6"/>
        <v>17</v>
      </c>
      <c r="W134" s="11">
        <f t="shared" si="7"/>
        <v>11</v>
      </c>
    </row>
    <row r="135" spans="1:23" x14ac:dyDescent="0.25">
      <c r="A135" s="49" t="s">
        <v>220</v>
      </c>
      <c r="B135" s="39">
        <v>2396293.7000000002</v>
      </c>
      <c r="C135" s="35">
        <v>93126.9</v>
      </c>
      <c r="D135">
        <v>672250.8</v>
      </c>
      <c r="E135">
        <v>47257</v>
      </c>
      <c r="F135">
        <v>511098.8</v>
      </c>
      <c r="G135">
        <v>43756.4</v>
      </c>
      <c r="H135">
        <v>392596.7</v>
      </c>
      <c r="I135">
        <v>10287.1</v>
      </c>
      <c r="J135">
        <v>161146.1</v>
      </c>
      <c r="K135">
        <v>76640.3</v>
      </c>
      <c r="L135" s="35">
        <v>42639.9</v>
      </c>
      <c r="M135" s="35">
        <v>260671</v>
      </c>
      <c r="N135" s="35">
        <v>47655.1</v>
      </c>
      <c r="O135" s="35">
        <v>8905.4</v>
      </c>
      <c r="P135" s="35">
        <v>1705.7</v>
      </c>
      <c r="Q135" s="35">
        <v>4738.7</v>
      </c>
      <c r="R135" s="35">
        <v>17646</v>
      </c>
      <c r="S135" s="35">
        <v>4119.3999999999996</v>
      </c>
      <c r="T135" s="35" t="s">
        <v>84</v>
      </c>
      <c r="U135" s="35" t="s">
        <v>84</v>
      </c>
      <c r="V135" s="11">
        <f t="shared" si="6"/>
        <v>17</v>
      </c>
      <c r="W135" s="11">
        <f t="shared" si="7"/>
        <v>11</v>
      </c>
    </row>
    <row r="136" spans="1:23" x14ac:dyDescent="0.25">
      <c r="A136" s="49" t="s">
        <v>221</v>
      </c>
      <c r="B136" s="35">
        <v>2392699.4</v>
      </c>
      <c r="C136" s="35">
        <v>93109.4</v>
      </c>
      <c r="D136">
        <v>674185.8</v>
      </c>
      <c r="E136">
        <v>47085</v>
      </c>
      <c r="F136">
        <v>511781.8</v>
      </c>
      <c r="G136">
        <v>43388.1</v>
      </c>
      <c r="H136">
        <v>390735.9</v>
      </c>
      <c r="I136">
        <v>10248</v>
      </c>
      <c r="J136">
        <v>160431.1</v>
      </c>
      <c r="K136">
        <v>76587.3</v>
      </c>
      <c r="L136" s="35">
        <v>42173.2</v>
      </c>
      <c r="M136" s="35">
        <v>258745</v>
      </c>
      <c r="N136" s="35">
        <v>47067.7</v>
      </c>
      <c r="O136" s="35">
        <v>8860</v>
      </c>
      <c r="P136" s="35">
        <v>1728.2</v>
      </c>
      <c r="Q136" s="35">
        <v>4677</v>
      </c>
      <c r="R136" s="35">
        <v>17687.900000000001</v>
      </c>
      <c r="S136" s="35">
        <v>4147.3999999999996</v>
      </c>
      <c r="T136" s="35" t="s">
        <v>84</v>
      </c>
      <c r="U136" s="35" t="s">
        <v>84</v>
      </c>
      <c r="V136" s="11">
        <f t="shared" si="6"/>
        <v>17</v>
      </c>
      <c r="W136" s="11">
        <f t="shared" si="7"/>
        <v>11</v>
      </c>
    </row>
    <row r="137" spans="1:23" x14ac:dyDescent="0.25">
      <c r="A137" s="49" t="s">
        <v>222</v>
      </c>
      <c r="B137" s="35">
        <v>2382279.6</v>
      </c>
      <c r="C137" s="35">
        <v>93007.4</v>
      </c>
      <c r="D137">
        <v>670960.69999999995</v>
      </c>
      <c r="E137">
        <v>46802</v>
      </c>
      <c r="F137">
        <v>511534.5</v>
      </c>
      <c r="G137">
        <v>43588.5</v>
      </c>
      <c r="H137">
        <v>388598.4</v>
      </c>
      <c r="I137">
        <v>10349.4</v>
      </c>
      <c r="J137">
        <v>159306.79999999999</v>
      </c>
      <c r="K137">
        <v>76441.7</v>
      </c>
      <c r="L137" s="35">
        <v>41481.5</v>
      </c>
      <c r="M137" s="35">
        <v>256217</v>
      </c>
      <c r="N137" s="35">
        <v>47035.199999999997</v>
      </c>
      <c r="O137" s="35">
        <v>8752</v>
      </c>
      <c r="P137" s="35">
        <v>1748</v>
      </c>
      <c r="Q137" s="35">
        <v>4580.8999999999996</v>
      </c>
      <c r="R137" s="35">
        <v>17700.400000000001</v>
      </c>
      <c r="S137" s="35">
        <v>4158.1000000000004</v>
      </c>
      <c r="T137" s="35" t="s">
        <v>84</v>
      </c>
      <c r="U137" s="35" t="s">
        <v>84</v>
      </c>
      <c r="V137" s="11">
        <f t="shared" si="6"/>
        <v>17</v>
      </c>
      <c r="W137" s="11">
        <f t="shared" si="7"/>
        <v>11</v>
      </c>
    </row>
    <row r="138" spans="1:23" x14ac:dyDescent="0.25">
      <c r="A138" s="49" t="s">
        <v>223</v>
      </c>
      <c r="B138" s="35">
        <v>2373981.1</v>
      </c>
      <c r="C138" s="35">
        <v>92694.1</v>
      </c>
      <c r="D138">
        <v>669058.1</v>
      </c>
      <c r="E138">
        <v>46761</v>
      </c>
      <c r="F138">
        <v>511389.6</v>
      </c>
      <c r="G138">
        <v>42888.1</v>
      </c>
      <c r="H138">
        <v>384637.3</v>
      </c>
      <c r="I138">
        <v>10408.200000000001</v>
      </c>
      <c r="J138">
        <v>159818</v>
      </c>
      <c r="K138">
        <v>76207.7</v>
      </c>
      <c r="L138" s="35">
        <v>41607.699999999997</v>
      </c>
      <c r="M138" s="35">
        <v>255338</v>
      </c>
      <c r="N138" s="35">
        <v>46005.4</v>
      </c>
      <c r="O138" s="35">
        <v>8738.6</v>
      </c>
      <c r="P138" s="35">
        <v>1754.7</v>
      </c>
      <c r="Q138" s="35">
        <v>4503.5</v>
      </c>
      <c r="R138" s="35">
        <v>17775.7</v>
      </c>
      <c r="S138" s="35">
        <v>4198.5</v>
      </c>
      <c r="T138" s="35" t="s">
        <v>84</v>
      </c>
      <c r="U138" s="35" t="s">
        <v>84</v>
      </c>
      <c r="V138" s="11">
        <f t="shared" si="6"/>
        <v>17</v>
      </c>
      <c r="W138" s="11">
        <f t="shared" si="7"/>
        <v>11</v>
      </c>
    </row>
    <row r="139" spans="1:23" x14ac:dyDescent="0.25">
      <c r="A139" s="49" t="s">
        <v>224</v>
      </c>
      <c r="B139" s="35">
        <v>2385949.7999999998</v>
      </c>
      <c r="C139" s="35">
        <v>93210.5</v>
      </c>
      <c r="D139">
        <v>675250.1</v>
      </c>
      <c r="E139">
        <v>46953</v>
      </c>
      <c r="F139">
        <v>514884.9</v>
      </c>
      <c r="G139">
        <v>44060.7</v>
      </c>
      <c r="H139">
        <v>384622.7</v>
      </c>
      <c r="I139">
        <v>10699.3</v>
      </c>
      <c r="J139">
        <v>159550.79999999999</v>
      </c>
      <c r="K139">
        <v>76503</v>
      </c>
      <c r="L139" s="35">
        <v>41902.1</v>
      </c>
      <c r="M139" s="35">
        <v>255124</v>
      </c>
      <c r="N139" s="35">
        <v>46042.2</v>
      </c>
      <c r="O139" s="35">
        <v>8741.4</v>
      </c>
      <c r="P139" s="35">
        <v>1800.3</v>
      </c>
      <c r="Q139" s="35">
        <v>4421.1000000000004</v>
      </c>
      <c r="R139" s="35">
        <v>17862.3</v>
      </c>
      <c r="S139" s="35">
        <v>4180.7</v>
      </c>
      <c r="T139" s="35" t="s">
        <v>84</v>
      </c>
      <c r="U139" s="35" t="s">
        <v>84</v>
      </c>
      <c r="V139" s="11">
        <f t="shared" si="6"/>
        <v>17</v>
      </c>
      <c r="W139" s="11">
        <f t="shared" si="7"/>
        <v>11</v>
      </c>
    </row>
    <row r="140" spans="1:23" x14ac:dyDescent="0.25">
      <c r="A140" s="49" t="s">
        <v>225</v>
      </c>
      <c r="B140" s="35">
        <v>2394300.9</v>
      </c>
      <c r="C140" s="35">
        <v>93568.8</v>
      </c>
      <c r="D140">
        <v>679055.6</v>
      </c>
      <c r="E140">
        <v>47107</v>
      </c>
      <c r="F140">
        <v>514778.6</v>
      </c>
      <c r="G140">
        <v>45022.8</v>
      </c>
      <c r="H140">
        <v>386132.6</v>
      </c>
      <c r="I140">
        <v>10830.2</v>
      </c>
      <c r="J140">
        <v>160521.20000000001</v>
      </c>
      <c r="K140">
        <v>76863</v>
      </c>
      <c r="L140" s="35">
        <v>41851.599999999999</v>
      </c>
      <c r="M140" s="35">
        <v>254950</v>
      </c>
      <c r="N140" s="35">
        <v>46245.3</v>
      </c>
      <c r="O140" s="35">
        <v>8793.1</v>
      </c>
      <c r="P140" s="35">
        <v>1815.3</v>
      </c>
      <c r="Q140" s="35">
        <v>4413.1000000000004</v>
      </c>
      <c r="R140" s="35">
        <v>17965.5</v>
      </c>
      <c r="S140" s="35">
        <v>4220</v>
      </c>
      <c r="T140" s="35" t="s">
        <v>84</v>
      </c>
      <c r="U140" s="35" t="s">
        <v>84</v>
      </c>
      <c r="V140" s="11">
        <f t="shared" si="6"/>
        <v>17</v>
      </c>
      <c r="W140" s="11">
        <f t="shared" si="7"/>
        <v>11</v>
      </c>
    </row>
    <row r="141" spans="1:23" x14ac:dyDescent="0.25">
      <c r="A141" s="49" t="s">
        <v>226</v>
      </c>
      <c r="B141" s="35">
        <v>2399723.5</v>
      </c>
      <c r="C141" s="35">
        <v>93815</v>
      </c>
      <c r="D141">
        <v>681571.1</v>
      </c>
      <c r="E141">
        <v>46917</v>
      </c>
      <c r="F141">
        <v>516958.1</v>
      </c>
      <c r="G141">
        <v>44571.5</v>
      </c>
      <c r="H141">
        <v>385405.1</v>
      </c>
      <c r="I141">
        <v>10607.1</v>
      </c>
      <c r="J141">
        <v>161530.5</v>
      </c>
      <c r="K141">
        <v>76997.600000000006</v>
      </c>
      <c r="L141" s="35">
        <v>42249.9</v>
      </c>
      <c r="M141" s="35">
        <v>255677</v>
      </c>
      <c r="N141" s="35">
        <v>45969.8</v>
      </c>
      <c r="O141" s="35">
        <v>8906.2999999999993</v>
      </c>
      <c r="P141" s="35">
        <v>1815.4</v>
      </c>
      <c r="Q141" s="35">
        <v>4390.6000000000004</v>
      </c>
      <c r="R141" s="35">
        <v>18083.2</v>
      </c>
      <c r="S141" s="35">
        <v>4235.8</v>
      </c>
      <c r="T141" s="35" t="s">
        <v>84</v>
      </c>
      <c r="U141" s="35" t="s">
        <v>84</v>
      </c>
      <c r="V141" s="11">
        <f t="shared" si="6"/>
        <v>17</v>
      </c>
      <c r="W141" s="11">
        <f t="shared" si="7"/>
        <v>11</v>
      </c>
    </row>
    <row r="142" spans="1:23" x14ac:dyDescent="0.25">
      <c r="A142" s="49" t="s">
        <v>227</v>
      </c>
      <c r="B142" s="35">
        <v>2416151.7999999998</v>
      </c>
      <c r="C142" s="35">
        <v>94040.2</v>
      </c>
      <c r="D142">
        <v>688424.5</v>
      </c>
      <c r="E142">
        <v>46610</v>
      </c>
      <c r="F142">
        <v>517373.5</v>
      </c>
      <c r="G142">
        <v>46400.2</v>
      </c>
      <c r="H142">
        <v>385867.5</v>
      </c>
      <c r="I142">
        <v>10969</v>
      </c>
      <c r="J142">
        <v>161346.6</v>
      </c>
      <c r="K142">
        <v>77034.600000000006</v>
      </c>
      <c r="L142" s="35">
        <v>42041.5</v>
      </c>
      <c r="M142" s="35">
        <v>256688</v>
      </c>
      <c r="N142" s="35">
        <v>46349.7</v>
      </c>
      <c r="O142" s="35">
        <v>8936.6</v>
      </c>
      <c r="P142" s="35">
        <v>1887.5</v>
      </c>
      <c r="Q142" s="35">
        <v>4391.8</v>
      </c>
      <c r="R142" s="35">
        <v>18202.5</v>
      </c>
      <c r="S142" s="35">
        <v>4273</v>
      </c>
      <c r="T142" s="35">
        <v>5118.6000000000004</v>
      </c>
      <c r="U142" s="35" t="s">
        <v>84</v>
      </c>
      <c r="V142" s="11">
        <f t="shared" si="6"/>
        <v>18</v>
      </c>
      <c r="W142" s="11">
        <f t="shared" si="7"/>
        <v>11</v>
      </c>
    </row>
    <row r="143" spans="1:23" x14ac:dyDescent="0.25">
      <c r="A143" s="49" t="s">
        <v>228</v>
      </c>
      <c r="B143" s="35">
        <v>2420870.2000000002</v>
      </c>
      <c r="C143" s="35">
        <v>94188.1</v>
      </c>
      <c r="D143">
        <v>688037.5</v>
      </c>
      <c r="E143">
        <v>46570</v>
      </c>
      <c r="F143">
        <v>518703.9</v>
      </c>
      <c r="G143">
        <v>48220.2</v>
      </c>
      <c r="H143">
        <v>385446.9</v>
      </c>
      <c r="I143">
        <v>10828.1</v>
      </c>
      <c r="J143">
        <v>162310.39999999999</v>
      </c>
      <c r="K143">
        <v>77163.3</v>
      </c>
      <c r="L143" s="35">
        <v>42214.3</v>
      </c>
      <c r="M143" s="35">
        <v>257680</v>
      </c>
      <c r="N143" s="35">
        <v>46269</v>
      </c>
      <c r="O143" s="35">
        <v>9024.7000000000007</v>
      </c>
      <c r="P143" s="35">
        <v>1931.2</v>
      </c>
      <c r="Q143" s="35">
        <v>4373.8999999999996</v>
      </c>
      <c r="R143" s="35">
        <v>18331.099999999999</v>
      </c>
      <c r="S143" s="35">
        <v>4307.1000000000004</v>
      </c>
      <c r="T143" s="35">
        <v>5139.8</v>
      </c>
      <c r="U143" s="35" t="s">
        <v>84</v>
      </c>
      <c r="V143" s="11">
        <f t="shared" si="6"/>
        <v>18</v>
      </c>
      <c r="W143" s="11">
        <f t="shared" si="7"/>
        <v>11</v>
      </c>
    </row>
    <row r="144" spans="1:23" x14ac:dyDescent="0.25">
      <c r="A144" s="49" t="s">
        <v>229</v>
      </c>
      <c r="B144" s="35">
        <v>2430629.4</v>
      </c>
      <c r="C144" s="35">
        <v>94657.600000000006</v>
      </c>
      <c r="D144">
        <v>690424</v>
      </c>
      <c r="E144">
        <v>46699</v>
      </c>
      <c r="F144">
        <v>520906.6</v>
      </c>
      <c r="G144">
        <v>48542.5</v>
      </c>
      <c r="H144">
        <v>386278.40000000002</v>
      </c>
      <c r="I144">
        <v>11150.5</v>
      </c>
      <c r="J144">
        <v>162731.5</v>
      </c>
      <c r="K144">
        <v>77279.899999999994</v>
      </c>
      <c r="L144" s="35">
        <v>42290</v>
      </c>
      <c r="M144" s="35">
        <v>259433</v>
      </c>
      <c r="N144" s="35">
        <v>46840.5</v>
      </c>
      <c r="O144" s="35">
        <v>9080.2000000000007</v>
      </c>
      <c r="P144" s="35">
        <v>1946.8</v>
      </c>
      <c r="Q144" s="35">
        <v>4366.8999999999996</v>
      </c>
      <c r="R144" s="35">
        <v>18480.900000000001</v>
      </c>
      <c r="S144" s="35">
        <v>4329</v>
      </c>
      <c r="T144" s="35">
        <v>5153.7</v>
      </c>
      <c r="U144" s="35" t="s">
        <v>84</v>
      </c>
      <c r="V144" s="11">
        <f t="shared" si="6"/>
        <v>18</v>
      </c>
      <c r="W144" s="11">
        <f t="shared" si="7"/>
        <v>11</v>
      </c>
    </row>
    <row r="145" spans="1:23" x14ac:dyDescent="0.25">
      <c r="A145" s="49" t="s">
        <v>230</v>
      </c>
      <c r="B145" s="35">
        <v>2442285.5</v>
      </c>
      <c r="C145" s="35">
        <v>95084.800000000003</v>
      </c>
      <c r="D145">
        <v>697003.2</v>
      </c>
      <c r="E145">
        <v>46673</v>
      </c>
      <c r="F145">
        <v>521484.3</v>
      </c>
      <c r="G145">
        <v>48830.9</v>
      </c>
      <c r="H145">
        <v>386151.4</v>
      </c>
      <c r="I145">
        <v>11429.7</v>
      </c>
      <c r="J145">
        <v>164207.9</v>
      </c>
      <c r="K145">
        <v>77471.899999999994</v>
      </c>
      <c r="L145" s="35">
        <v>42562.5</v>
      </c>
      <c r="M145" s="35">
        <v>261379</v>
      </c>
      <c r="N145" s="35">
        <v>46231.9</v>
      </c>
      <c r="O145" s="35">
        <v>9108.9</v>
      </c>
      <c r="P145" s="35">
        <v>2004.5</v>
      </c>
      <c r="Q145" s="35">
        <v>4363.1000000000004</v>
      </c>
      <c r="R145" s="35">
        <v>18643.7</v>
      </c>
      <c r="S145" s="35">
        <v>4394.8</v>
      </c>
      <c r="T145" s="35">
        <v>5188.8999999999996</v>
      </c>
      <c r="U145" s="35" t="s">
        <v>84</v>
      </c>
      <c r="V145" s="11">
        <f t="shared" si="6"/>
        <v>18</v>
      </c>
      <c r="W145" s="11">
        <f t="shared" si="7"/>
        <v>11</v>
      </c>
    </row>
    <row r="146" spans="1:23" x14ac:dyDescent="0.25">
      <c r="A146" s="49" t="s">
        <v>231</v>
      </c>
      <c r="B146" s="35">
        <v>2468453.5</v>
      </c>
      <c r="C146" s="35">
        <v>95500.1</v>
      </c>
      <c r="D146">
        <v>696116.2</v>
      </c>
      <c r="E146">
        <v>46286</v>
      </c>
      <c r="F146">
        <v>523773.9</v>
      </c>
      <c r="G146">
        <v>59890.1</v>
      </c>
      <c r="H146">
        <v>386959.3</v>
      </c>
      <c r="I146">
        <v>11563.3</v>
      </c>
      <c r="J146">
        <v>165122.1</v>
      </c>
      <c r="K146">
        <v>77406.5</v>
      </c>
      <c r="L146" s="35">
        <v>42851.9</v>
      </c>
      <c r="M146" s="35">
        <v>264443</v>
      </c>
      <c r="N146" s="35">
        <v>46366.6</v>
      </c>
      <c r="O146" s="35">
        <v>9151.6</v>
      </c>
      <c r="P146" s="35">
        <v>2061.9</v>
      </c>
      <c r="Q146" s="35">
        <v>4406.5</v>
      </c>
      <c r="R146" s="35">
        <v>18883.400000000001</v>
      </c>
      <c r="S146" s="35">
        <v>4359.8</v>
      </c>
      <c r="T146" s="35">
        <v>5233.8</v>
      </c>
      <c r="U146" s="35">
        <v>8345.9</v>
      </c>
      <c r="V146" s="11">
        <f t="shared" si="6"/>
        <v>19</v>
      </c>
      <c r="W146" s="11">
        <f t="shared" si="7"/>
        <v>11</v>
      </c>
    </row>
    <row r="147" spans="1:23" x14ac:dyDescent="0.25">
      <c r="A147" s="49" t="s">
        <v>232</v>
      </c>
      <c r="B147" s="35">
        <v>2478791.9</v>
      </c>
      <c r="C147" s="35">
        <v>96055.1</v>
      </c>
      <c r="D147">
        <v>700179.9</v>
      </c>
      <c r="E147">
        <v>46782</v>
      </c>
      <c r="F147">
        <v>523649.3</v>
      </c>
      <c r="G147">
        <v>59406.8</v>
      </c>
      <c r="H147">
        <v>388499.9</v>
      </c>
      <c r="I147">
        <v>11480</v>
      </c>
      <c r="J147">
        <v>165632.20000000001</v>
      </c>
      <c r="K147">
        <v>77920.399999999994</v>
      </c>
      <c r="L147" s="35">
        <v>43022</v>
      </c>
      <c r="M147" s="35">
        <v>266906</v>
      </c>
      <c r="N147" s="35">
        <v>46463.199999999997</v>
      </c>
      <c r="O147" s="35">
        <v>9212.6</v>
      </c>
      <c r="P147" s="35">
        <v>2113.4</v>
      </c>
      <c r="Q147" s="35">
        <v>4445.2</v>
      </c>
      <c r="R147" s="35">
        <v>19080.5</v>
      </c>
      <c r="S147" s="35">
        <v>4421.5</v>
      </c>
      <c r="T147" s="35">
        <v>5286.7</v>
      </c>
      <c r="U147" s="35">
        <v>8420.1</v>
      </c>
      <c r="V147" s="11">
        <f t="shared" si="6"/>
        <v>19</v>
      </c>
      <c r="W147" s="11">
        <f t="shared" si="7"/>
        <v>11</v>
      </c>
    </row>
    <row r="148" spans="1:23" x14ac:dyDescent="0.25">
      <c r="A148" s="49" t="s">
        <v>233</v>
      </c>
      <c r="B148" s="35">
        <v>2488064.2000000002</v>
      </c>
      <c r="C148" s="35">
        <v>96233.4</v>
      </c>
      <c r="D148">
        <v>702437.5</v>
      </c>
      <c r="E148">
        <v>46732</v>
      </c>
      <c r="F148">
        <v>525513.9</v>
      </c>
      <c r="G148">
        <v>60261.2</v>
      </c>
      <c r="H148">
        <v>389582</v>
      </c>
      <c r="I148">
        <v>11423.5</v>
      </c>
      <c r="J148">
        <v>166249.29999999999</v>
      </c>
      <c r="K148">
        <v>78392.800000000003</v>
      </c>
      <c r="L148" s="35">
        <v>43083.1</v>
      </c>
      <c r="M148" s="35">
        <v>269498</v>
      </c>
      <c r="N148" s="35">
        <v>45725.2</v>
      </c>
      <c r="O148" s="35">
        <v>9235.6</v>
      </c>
      <c r="P148" s="35">
        <v>2141.5</v>
      </c>
      <c r="Q148" s="35">
        <v>4473.2</v>
      </c>
      <c r="R148" s="35">
        <v>19297.3</v>
      </c>
      <c r="S148" s="35">
        <v>4426.5</v>
      </c>
      <c r="T148" s="35">
        <v>5340.4</v>
      </c>
      <c r="U148" s="35">
        <v>8479.6</v>
      </c>
      <c r="V148" s="11">
        <f t="shared" si="6"/>
        <v>19</v>
      </c>
      <c r="W148" s="11">
        <f t="shared" si="7"/>
        <v>11</v>
      </c>
    </row>
    <row r="149" spans="1:23" x14ac:dyDescent="0.25">
      <c r="A149" s="49" t="s">
        <v>234</v>
      </c>
      <c r="B149" s="35">
        <v>2499965.9</v>
      </c>
      <c r="C149" s="35">
        <v>96668</v>
      </c>
      <c r="D149">
        <v>706243.2</v>
      </c>
      <c r="E149">
        <v>47004</v>
      </c>
      <c r="F149">
        <v>526888.6</v>
      </c>
      <c r="G149">
        <v>60451.9</v>
      </c>
      <c r="H149">
        <v>391069.4</v>
      </c>
      <c r="I149">
        <v>11654.7</v>
      </c>
      <c r="J149">
        <v>166345.79999999999</v>
      </c>
      <c r="K149">
        <v>78628.2</v>
      </c>
      <c r="L149" s="35">
        <v>43232.6</v>
      </c>
      <c r="M149" s="35">
        <v>272063</v>
      </c>
      <c r="N149" s="35">
        <v>46487.7</v>
      </c>
      <c r="O149" s="35">
        <v>9284.6</v>
      </c>
      <c r="P149" s="35">
        <v>2192</v>
      </c>
      <c r="Q149" s="35">
        <v>4514.2</v>
      </c>
      <c r="R149" s="35">
        <v>19472.3</v>
      </c>
      <c r="S149" s="35">
        <v>4452.7</v>
      </c>
      <c r="T149" s="35">
        <v>5320.5</v>
      </c>
      <c r="U149" s="35">
        <v>8489.9</v>
      </c>
      <c r="V149" s="11">
        <f t="shared" si="6"/>
        <v>19</v>
      </c>
      <c r="W149" s="11">
        <f t="shared" si="7"/>
        <v>11</v>
      </c>
    </row>
    <row r="150" spans="1:23" x14ac:dyDescent="0.25">
      <c r="A150" s="49" t="s">
        <v>235</v>
      </c>
      <c r="B150" s="35">
        <v>2517273.5</v>
      </c>
      <c r="C150" s="35">
        <v>96849.9</v>
      </c>
      <c r="D150">
        <v>712693.1</v>
      </c>
      <c r="E150">
        <v>47412</v>
      </c>
      <c r="F150">
        <v>530500.80000000005</v>
      </c>
      <c r="G150">
        <v>61598.8</v>
      </c>
      <c r="H150">
        <v>392125.3</v>
      </c>
      <c r="I150">
        <v>11564.9</v>
      </c>
      <c r="J150">
        <v>167934.1</v>
      </c>
      <c r="K150">
        <v>79178.600000000006</v>
      </c>
      <c r="L150" s="35">
        <v>43412.6</v>
      </c>
      <c r="M150" s="35">
        <v>273898</v>
      </c>
      <c r="N150" s="35">
        <v>46165.3</v>
      </c>
      <c r="O150" s="35">
        <v>9368.9</v>
      </c>
      <c r="P150" s="35">
        <v>2194.6999999999998</v>
      </c>
      <c r="Q150" s="35">
        <v>4595.2</v>
      </c>
      <c r="R150" s="35">
        <v>19591.400000000001</v>
      </c>
      <c r="S150" s="35">
        <v>4510.7</v>
      </c>
      <c r="T150" s="35">
        <v>5325.1</v>
      </c>
      <c r="U150" s="35">
        <v>8511.5</v>
      </c>
      <c r="V150" s="11">
        <f t="shared" si="6"/>
        <v>19</v>
      </c>
      <c r="W150" s="11">
        <f t="shared" si="7"/>
        <v>11</v>
      </c>
    </row>
    <row r="151" spans="1:23" x14ac:dyDescent="0.25">
      <c r="A151" s="49" t="s">
        <v>236</v>
      </c>
      <c r="B151" s="35">
        <v>2524323</v>
      </c>
      <c r="C151" s="35">
        <v>97562.9</v>
      </c>
      <c r="D151">
        <v>715853.8</v>
      </c>
      <c r="E151">
        <v>47573</v>
      </c>
      <c r="F151">
        <v>529210.1</v>
      </c>
      <c r="G151">
        <v>61971.6</v>
      </c>
      <c r="H151">
        <v>393021.2</v>
      </c>
      <c r="I151">
        <v>11905</v>
      </c>
      <c r="J151">
        <v>168254.1</v>
      </c>
      <c r="K151">
        <v>79314.7</v>
      </c>
      <c r="L151" s="35">
        <v>43583.1</v>
      </c>
      <c r="M151" s="35">
        <v>275758</v>
      </c>
      <c r="N151" s="35">
        <v>46023.4</v>
      </c>
      <c r="O151" s="35">
        <v>9455.7999999999993</v>
      </c>
      <c r="P151" s="35">
        <v>2211.5</v>
      </c>
      <c r="Q151" s="35">
        <v>4643.3999999999996</v>
      </c>
      <c r="R151" s="35">
        <v>19717.7</v>
      </c>
      <c r="S151" s="35">
        <v>4519.1000000000004</v>
      </c>
      <c r="T151" s="35">
        <v>5347.9</v>
      </c>
      <c r="U151" s="35">
        <v>8568.4</v>
      </c>
      <c r="V151" s="11">
        <f t="shared" si="6"/>
        <v>19</v>
      </c>
      <c r="W151" s="11">
        <f t="shared" si="7"/>
        <v>11</v>
      </c>
    </row>
    <row r="152" spans="1:23" x14ac:dyDescent="0.25">
      <c r="A152" s="49" t="s">
        <v>237</v>
      </c>
      <c r="B152" s="35">
        <v>2532890.5</v>
      </c>
      <c r="C152" s="35">
        <v>97745.7</v>
      </c>
      <c r="D152">
        <v>717079.3</v>
      </c>
      <c r="E152">
        <v>48101</v>
      </c>
      <c r="F152">
        <v>530121.19999999995</v>
      </c>
      <c r="G152">
        <v>61045.8</v>
      </c>
      <c r="H152">
        <v>394305.2</v>
      </c>
      <c r="I152">
        <v>11928.1</v>
      </c>
      <c r="J152">
        <v>170041.9</v>
      </c>
      <c r="K152">
        <v>79677.600000000006</v>
      </c>
      <c r="L152" s="35">
        <v>44083.1</v>
      </c>
      <c r="M152" s="35">
        <v>277861</v>
      </c>
      <c r="N152" s="35">
        <v>46273.5</v>
      </c>
      <c r="O152" s="35">
        <v>9585.7999999999993</v>
      </c>
      <c r="P152" s="35">
        <v>2249.3000000000002</v>
      </c>
      <c r="Q152" s="35">
        <v>4686.1000000000004</v>
      </c>
      <c r="R152" s="35">
        <v>19839.599999999999</v>
      </c>
      <c r="S152" s="35">
        <v>4600.2</v>
      </c>
      <c r="T152" s="35">
        <v>5371.9</v>
      </c>
      <c r="U152" s="35">
        <v>8663.6</v>
      </c>
      <c r="V152" s="11">
        <f t="shared" si="6"/>
        <v>19</v>
      </c>
      <c r="W152" s="11">
        <f t="shared" si="7"/>
        <v>11</v>
      </c>
    </row>
    <row r="153" spans="1:23" x14ac:dyDescent="0.25">
      <c r="A153" s="49" t="s">
        <v>238</v>
      </c>
      <c r="B153" s="35">
        <v>2552218.7000000002</v>
      </c>
      <c r="C153" s="35">
        <v>98022.3</v>
      </c>
      <c r="D153">
        <v>719852.9</v>
      </c>
      <c r="E153">
        <v>48346</v>
      </c>
      <c r="F153">
        <v>533313.1</v>
      </c>
      <c r="G153">
        <v>67171.5</v>
      </c>
      <c r="H153">
        <v>396232.3</v>
      </c>
      <c r="I153">
        <v>11832.3</v>
      </c>
      <c r="J153">
        <v>171328.7</v>
      </c>
      <c r="K153">
        <v>80536.800000000003</v>
      </c>
      <c r="L153" s="35">
        <v>44426.6</v>
      </c>
      <c r="M153" s="35">
        <v>279431</v>
      </c>
      <c r="N153" s="35">
        <v>46119.8</v>
      </c>
      <c r="O153" s="35">
        <v>9644.2999999999993</v>
      </c>
      <c r="P153" s="35">
        <v>2298.6</v>
      </c>
      <c r="Q153" s="35">
        <v>4772.7</v>
      </c>
      <c r="R153" s="35">
        <v>19983</v>
      </c>
      <c r="S153" s="35">
        <v>4648.2</v>
      </c>
      <c r="T153" s="35">
        <v>5463.1</v>
      </c>
      <c r="U153" s="35">
        <v>8787.5</v>
      </c>
      <c r="V153" s="11">
        <f t="shared" si="6"/>
        <v>19</v>
      </c>
      <c r="W153" s="11">
        <f t="shared" si="7"/>
        <v>11</v>
      </c>
    </row>
    <row r="154" spans="1:23" x14ac:dyDescent="0.25">
      <c r="A154" s="49" t="s">
        <v>239</v>
      </c>
      <c r="B154" s="35">
        <v>2569125.2999999998</v>
      </c>
      <c r="C154" s="35">
        <v>98663.6</v>
      </c>
      <c r="D154">
        <v>727834.9</v>
      </c>
      <c r="E154">
        <v>48842</v>
      </c>
      <c r="F154">
        <v>537815.1</v>
      </c>
      <c r="G154">
        <v>63930.8</v>
      </c>
      <c r="H154">
        <v>398285.1</v>
      </c>
      <c r="I154">
        <v>11892.5</v>
      </c>
      <c r="J154">
        <v>172239.3</v>
      </c>
      <c r="K154">
        <v>81051.5</v>
      </c>
      <c r="L154" s="35">
        <v>44755.5</v>
      </c>
      <c r="M154" s="35">
        <v>281707</v>
      </c>
      <c r="N154" s="35">
        <v>46285.2</v>
      </c>
      <c r="O154" s="35">
        <v>9813.1</v>
      </c>
      <c r="P154" s="35">
        <v>2340.3000000000002</v>
      </c>
      <c r="Q154" s="35">
        <v>4799.5</v>
      </c>
      <c r="R154" s="35">
        <v>20138.599999999999</v>
      </c>
      <c r="S154" s="35">
        <v>4714.6000000000004</v>
      </c>
      <c r="T154" s="35">
        <v>5543.9</v>
      </c>
      <c r="U154" s="35">
        <v>8883.9</v>
      </c>
      <c r="V154" s="11">
        <f t="shared" si="6"/>
        <v>19</v>
      </c>
      <c r="W154" s="11">
        <f t="shared" si="7"/>
        <v>11</v>
      </c>
    </row>
    <row r="155" spans="1:23" x14ac:dyDescent="0.25">
      <c r="A155" s="49" t="s">
        <v>240</v>
      </c>
      <c r="B155" s="35">
        <v>2586631.5</v>
      </c>
      <c r="C155" s="35">
        <v>99047.7</v>
      </c>
      <c r="D155">
        <v>731834</v>
      </c>
      <c r="E155">
        <v>49122</v>
      </c>
      <c r="F155">
        <v>541241.9</v>
      </c>
      <c r="G155">
        <v>66227.199999999997</v>
      </c>
      <c r="H155">
        <v>399649.6</v>
      </c>
      <c r="I155">
        <v>11912.2</v>
      </c>
      <c r="J155">
        <v>173726.6</v>
      </c>
      <c r="K155">
        <v>81459.7</v>
      </c>
      <c r="L155" s="35">
        <v>44926.5</v>
      </c>
      <c r="M155" s="35">
        <v>284169</v>
      </c>
      <c r="N155" s="35">
        <v>46724.4</v>
      </c>
      <c r="O155" s="35">
        <v>9946.4</v>
      </c>
      <c r="P155" s="35">
        <v>2361.4</v>
      </c>
      <c r="Q155" s="35">
        <v>4845.6000000000004</v>
      </c>
      <c r="R155" s="35">
        <v>20311.599999999999</v>
      </c>
      <c r="S155" s="35">
        <v>4771.8</v>
      </c>
      <c r="T155" s="35">
        <v>5619.6</v>
      </c>
      <c r="U155" s="35">
        <v>8950.7999999999993</v>
      </c>
      <c r="V155" s="11">
        <f t="shared" si="6"/>
        <v>19</v>
      </c>
      <c r="W155" s="11">
        <f t="shared" si="7"/>
        <v>11</v>
      </c>
    </row>
    <row r="156" spans="1:23" x14ac:dyDescent="0.25">
      <c r="A156" s="49" t="s">
        <v>241</v>
      </c>
      <c r="B156" s="35">
        <v>2603638.7000000002</v>
      </c>
      <c r="C156" s="35">
        <v>99199.3</v>
      </c>
      <c r="D156">
        <v>736091.2</v>
      </c>
      <c r="E156">
        <v>49224</v>
      </c>
      <c r="F156">
        <v>544483.1</v>
      </c>
      <c r="G156">
        <v>68999.5</v>
      </c>
      <c r="H156">
        <v>401136.4</v>
      </c>
      <c r="I156">
        <v>11993.1</v>
      </c>
      <c r="J156">
        <v>175060.2</v>
      </c>
      <c r="K156">
        <v>82043</v>
      </c>
      <c r="L156" s="35">
        <v>45183.7</v>
      </c>
      <c r="M156" s="35">
        <v>285986</v>
      </c>
      <c r="N156" s="35">
        <v>46956.9</v>
      </c>
      <c r="O156" s="35">
        <v>10048.200000000001</v>
      </c>
      <c r="P156" s="35">
        <v>2423.5</v>
      </c>
      <c r="Q156" s="35">
        <v>4898.7</v>
      </c>
      <c r="R156" s="35">
        <v>20488.099999999999</v>
      </c>
      <c r="S156" s="35">
        <v>4783.2</v>
      </c>
      <c r="T156" s="35">
        <v>5687.2</v>
      </c>
      <c r="U156" s="35">
        <v>9005.7000000000007</v>
      </c>
      <c r="V156" s="11">
        <f t="shared" si="6"/>
        <v>19</v>
      </c>
      <c r="W156" s="11">
        <f t="shared" si="7"/>
        <v>11</v>
      </c>
    </row>
    <row r="157" spans="1:23" x14ac:dyDescent="0.25">
      <c r="A157" s="49" t="s">
        <v>242</v>
      </c>
      <c r="B157" s="35">
        <v>2620867.5</v>
      </c>
      <c r="C157" s="35">
        <v>99877.4</v>
      </c>
      <c r="D157">
        <v>740025.7</v>
      </c>
      <c r="E157">
        <v>49599</v>
      </c>
      <c r="F157">
        <v>548307.9</v>
      </c>
      <c r="G157">
        <v>70770.3</v>
      </c>
      <c r="H157">
        <v>402428.5</v>
      </c>
      <c r="I157">
        <v>12164.7</v>
      </c>
      <c r="J157">
        <v>176597.4</v>
      </c>
      <c r="K157">
        <v>82819.600000000006</v>
      </c>
      <c r="L157" s="35">
        <v>45545.3</v>
      </c>
      <c r="M157" s="35">
        <v>288064</v>
      </c>
      <c r="N157" s="35">
        <v>47047.3</v>
      </c>
      <c r="O157" s="35">
        <v>10246.299999999999</v>
      </c>
      <c r="P157" s="35">
        <v>2427.1999999999998</v>
      </c>
      <c r="Q157" s="35">
        <v>4945.3999999999996</v>
      </c>
      <c r="R157" s="35">
        <v>20716.3</v>
      </c>
      <c r="S157" s="35">
        <v>4875</v>
      </c>
      <c r="T157" s="35">
        <v>5729.4</v>
      </c>
      <c r="U157" s="35">
        <v>9119.5</v>
      </c>
      <c r="V157" s="11">
        <f t="shared" si="6"/>
        <v>19</v>
      </c>
      <c r="W157" s="11">
        <f t="shared" si="7"/>
        <v>11</v>
      </c>
    </row>
    <row r="158" spans="1:23" x14ac:dyDescent="0.25">
      <c r="A158" s="49" t="s">
        <v>243</v>
      </c>
      <c r="B158" s="35">
        <v>2630981.2000000002</v>
      </c>
      <c r="C158" s="35">
        <v>100153.9</v>
      </c>
      <c r="D158">
        <v>742734.8</v>
      </c>
      <c r="E158">
        <v>50174</v>
      </c>
      <c r="F158">
        <v>549280.80000000005</v>
      </c>
      <c r="G158">
        <v>70470.399999999994</v>
      </c>
      <c r="H158">
        <v>403624.8</v>
      </c>
      <c r="I158">
        <v>12278.5</v>
      </c>
      <c r="J158">
        <v>177523.9</v>
      </c>
      <c r="K158">
        <v>83602.2</v>
      </c>
      <c r="L158" s="35">
        <v>45729.4</v>
      </c>
      <c r="M158" s="35">
        <v>289665</v>
      </c>
      <c r="N158" s="35">
        <v>47453.2</v>
      </c>
      <c r="O158" s="35">
        <v>10293.4</v>
      </c>
      <c r="P158" s="35">
        <v>2449.9</v>
      </c>
      <c r="Q158" s="35">
        <v>4997.3</v>
      </c>
      <c r="R158" s="35">
        <v>20933.2</v>
      </c>
      <c r="S158" s="35">
        <v>4882.5</v>
      </c>
      <c r="T158" s="35">
        <v>5808.5</v>
      </c>
      <c r="U158" s="35">
        <v>9208.4</v>
      </c>
      <c r="V158" s="11">
        <f t="shared" si="6"/>
        <v>19</v>
      </c>
      <c r="W158" s="11">
        <f t="shared" si="7"/>
        <v>11</v>
      </c>
    </row>
    <row r="159" spans="1:23" x14ac:dyDescent="0.25">
      <c r="A159" s="49" t="s">
        <v>244</v>
      </c>
      <c r="B159" s="35">
        <v>2642805.7000000002</v>
      </c>
      <c r="C159" s="35">
        <v>100482.8</v>
      </c>
      <c r="D159">
        <v>746088.9</v>
      </c>
      <c r="E159">
        <v>50344</v>
      </c>
      <c r="F159">
        <v>550206.30000000005</v>
      </c>
      <c r="G159">
        <v>72265.899999999994</v>
      </c>
      <c r="H159">
        <v>404423.1</v>
      </c>
      <c r="I159">
        <v>12280.9</v>
      </c>
      <c r="J159">
        <v>178797.4</v>
      </c>
      <c r="K159">
        <v>83835.100000000006</v>
      </c>
      <c r="L159" s="35">
        <v>46003.5</v>
      </c>
      <c r="M159" s="35">
        <v>291296</v>
      </c>
      <c r="N159" s="35">
        <v>47558.8</v>
      </c>
      <c r="O159" s="35">
        <v>10377.5</v>
      </c>
      <c r="P159" s="35">
        <v>2495.9</v>
      </c>
      <c r="Q159" s="35">
        <v>5035.6000000000004</v>
      </c>
      <c r="R159" s="35">
        <v>21181.7</v>
      </c>
      <c r="S159" s="35">
        <v>4950.2</v>
      </c>
      <c r="T159" s="35">
        <v>5868.6</v>
      </c>
      <c r="U159" s="35">
        <v>9292.7000000000007</v>
      </c>
      <c r="V159" s="11">
        <f t="shared" si="6"/>
        <v>19</v>
      </c>
      <c r="W159" s="11">
        <f t="shared" si="7"/>
        <v>11</v>
      </c>
    </row>
    <row r="162" spans="2:2" x14ac:dyDescent="0.25">
      <c r="B162" s="33"/>
    </row>
    <row r="163" spans="2:2" x14ac:dyDescent="0.25">
      <c r="B163" s="33"/>
    </row>
    <row r="164" spans="2:2" x14ac:dyDescent="0.25">
      <c r="B164" s="33"/>
    </row>
    <row r="165" spans="2:2" x14ac:dyDescent="0.25">
      <c r="B165" s="3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"/>
  <sheetViews>
    <sheetView zoomScale="50" zoomScaleNormal="50" workbookViewId="0"/>
  </sheetViews>
  <sheetFormatPr baseColWidth="10" defaultRowHeight="15" x14ac:dyDescent="0.25"/>
  <sheetData>
    <row r="1" spans="1:95" x14ac:dyDescent="0.25">
      <c r="A1" s="42" t="s">
        <v>86</v>
      </c>
      <c r="B1" s="64" t="s">
        <v>151</v>
      </c>
      <c r="C1" s="43" t="s">
        <v>152</v>
      </c>
      <c r="D1" s="43" t="s">
        <v>153</v>
      </c>
      <c r="E1" s="43" t="s">
        <v>154</v>
      </c>
      <c r="F1" s="43" t="s">
        <v>155</v>
      </c>
      <c r="G1" s="43" t="s">
        <v>156</v>
      </c>
      <c r="H1" s="43" t="s">
        <v>157</v>
      </c>
      <c r="I1" s="43" t="s">
        <v>158</v>
      </c>
      <c r="J1" s="43" t="s">
        <v>159</v>
      </c>
      <c r="K1" s="43" t="s">
        <v>160</v>
      </c>
      <c r="L1" s="43" t="s">
        <v>161</v>
      </c>
      <c r="M1" s="43" t="s">
        <v>162</v>
      </c>
      <c r="N1" s="43" t="s">
        <v>163</v>
      </c>
      <c r="O1" s="43" t="s">
        <v>164</v>
      </c>
      <c r="P1" s="43" t="s">
        <v>165</v>
      </c>
      <c r="Q1" s="43" t="s">
        <v>166</v>
      </c>
      <c r="R1" s="49" t="s">
        <v>167</v>
      </c>
      <c r="S1" s="49" t="s">
        <v>168</v>
      </c>
      <c r="T1" s="49" t="s">
        <v>169</v>
      </c>
      <c r="U1" s="49" t="s">
        <v>170</v>
      </c>
      <c r="V1" s="49" t="s">
        <v>171</v>
      </c>
      <c r="W1" s="49" t="s">
        <v>172</v>
      </c>
      <c r="X1" s="49" t="s">
        <v>173</v>
      </c>
      <c r="Y1" s="49" t="s">
        <v>174</v>
      </c>
      <c r="Z1" s="49" t="s">
        <v>175</v>
      </c>
      <c r="AA1" s="49" t="s">
        <v>176</v>
      </c>
      <c r="AB1" s="49" t="s">
        <v>177</v>
      </c>
      <c r="AC1" s="49" t="s">
        <v>178</v>
      </c>
      <c r="AD1" s="49" t="s">
        <v>179</v>
      </c>
      <c r="AE1" s="49" t="s">
        <v>180</v>
      </c>
      <c r="AF1" s="49" t="s">
        <v>181</v>
      </c>
      <c r="AG1" s="49" t="s">
        <v>182</v>
      </c>
      <c r="AH1" s="49" t="s">
        <v>183</v>
      </c>
      <c r="AI1" s="49" t="s">
        <v>184</v>
      </c>
      <c r="AJ1" s="49" t="s">
        <v>185</v>
      </c>
      <c r="AK1" s="49" t="s">
        <v>186</v>
      </c>
      <c r="AL1" s="49" t="s">
        <v>187</v>
      </c>
      <c r="AM1" s="49" t="s">
        <v>188</v>
      </c>
      <c r="AN1" s="49" t="s">
        <v>189</v>
      </c>
      <c r="AO1" s="49" t="s">
        <v>190</v>
      </c>
      <c r="AP1" s="49" t="s">
        <v>191</v>
      </c>
      <c r="AQ1" s="49" t="s">
        <v>192</v>
      </c>
      <c r="AR1" s="49" t="s">
        <v>193</v>
      </c>
      <c r="AS1" s="49" t="s">
        <v>194</v>
      </c>
      <c r="AT1" s="49" t="s">
        <v>195</v>
      </c>
      <c r="AU1" s="49" t="s">
        <v>196</v>
      </c>
      <c r="AV1" s="49" t="s">
        <v>197</v>
      </c>
      <c r="AW1" s="49" t="s">
        <v>198</v>
      </c>
      <c r="AX1" s="49" t="s">
        <v>199</v>
      </c>
      <c r="AY1" s="49" t="s">
        <v>200</v>
      </c>
      <c r="AZ1" s="49" t="s">
        <v>201</v>
      </c>
      <c r="BA1" s="49" t="s">
        <v>202</v>
      </c>
      <c r="BB1" s="49" t="s">
        <v>203</v>
      </c>
      <c r="BC1" s="49" t="s">
        <v>204</v>
      </c>
      <c r="BD1" s="49" t="s">
        <v>205</v>
      </c>
      <c r="BE1" s="49" t="s">
        <v>206</v>
      </c>
      <c r="BF1" s="49" t="s">
        <v>207</v>
      </c>
      <c r="BG1" s="49" t="s">
        <v>208</v>
      </c>
      <c r="BH1" s="49" t="s">
        <v>209</v>
      </c>
      <c r="BI1" s="49" t="s">
        <v>210</v>
      </c>
      <c r="BJ1" s="49" t="s">
        <v>211</v>
      </c>
      <c r="BK1" s="49" t="s">
        <v>212</v>
      </c>
      <c r="BL1" s="49" t="s">
        <v>213</v>
      </c>
      <c r="BM1" s="49" t="s">
        <v>214</v>
      </c>
      <c r="BN1" s="49" t="s">
        <v>215</v>
      </c>
      <c r="BO1" s="49" t="s">
        <v>216</v>
      </c>
      <c r="BP1" s="49" t="s">
        <v>217</v>
      </c>
      <c r="BQ1" s="49" t="s">
        <v>218</v>
      </c>
      <c r="BR1" s="49" t="s">
        <v>219</v>
      </c>
      <c r="BS1" s="49" t="s">
        <v>220</v>
      </c>
      <c r="BT1" s="49" t="s">
        <v>221</v>
      </c>
      <c r="BU1" s="49" t="s">
        <v>222</v>
      </c>
      <c r="BV1" s="49" t="s">
        <v>223</v>
      </c>
      <c r="BW1" s="49" t="s">
        <v>224</v>
      </c>
      <c r="BX1" s="49" t="s">
        <v>225</v>
      </c>
      <c r="BY1" s="49" t="s">
        <v>226</v>
      </c>
      <c r="BZ1" s="49" t="s">
        <v>227</v>
      </c>
      <c r="CA1" s="49" t="s">
        <v>228</v>
      </c>
      <c r="CB1" s="49" t="s">
        <v>229</v>
      </c>
      <c r="CC1" s="49" t="s">
        <v>230</v>
      </c>
      <c r="CD1" s="49" t="s">
        <v>231</v>
      </c>
      <c r="CE1" s="49" t="s">
        <v>232</v>
      </c>
      <c r="CF1" s="49" t="s">
        <v>233</v>
      </c>
      <c r="CG1" s="49" t="s">
        <v>234</v>
      </c>
      <c r="CH1" s="49" t="s">
        <v>235</v>
      </c>
      <c r="CI1" s="49" t="s">
        <v>236</v>
      </c>
      <c r="CJ1" s="49" t="s">
        <v>237</v>
      </c>
      <c r="CK1" s="49" t="s">
        <v>238</v>
      </c>
      <c r="CL1" s="49" t="s">
        <v>239</v>
      </c>
      <c r="CM1" s="49" t="s">
        <v>240</v>
      </c>
      <c r="CN1" s="49" t="s">
        <v>241</v>
      </c>
      <c r="CO1" s="49" t="s">
        <v>242</v>
      </c>
      <c r="CP1" s="49" t="s">
        <v>243</v>
      </c>
      <c r="CQ1" s="49" t="s">
        <v>244</v>
      </c>
    </row>
    <row r="2" spans="1:95" x14ac:dyDescent="0.25">
      <c r="A2" s="7" t="s">
        <v>37</v>
      </c>
      <c r="B2" s="66">
        <v>66851.7</v>
      </c>
      <c r="C2" s="40">
        <v>67176.899999999994</v>
      </c>
      <c r="D2" s="40">
        <v>67676.800000000003</v>
      </c>
      <c r="E2" s="40">
        <v>67930.3</v>
      </c>
      <c r="F2" s="40">
        <v>67780.600000000006</v>
      </c>
      <c r="G2" s="40">
        <v>68300.600000000006</v>
      </c>
      <c r="H2" s="40">
        <v>68646.100000000006</v>
      </c>
      <c r="I2" s="40">
        <v>69193.7</v>
      </c>
      <c r="J2" s="40">
        <v>69827.7</v>
      </c>
      <c r="K2" s="40">
        <v>70867.8</v>
      </c>
      <c r="L2" s="40">
        <v>71487.100000000006</v>
      </c>
      <c r="M2" s="40">
        <v>71902.399999999994</v>
      </c>
      <c r="N2" s="40">
        <v>72080.600000000006</v>
      </c>
      <c r="O2" s="40">
        <v>72324.100000000006</v>
      </c>
      <c r="P2" s="40">
        <v>72554.7</v>
      </c>
      <c r="Q2" s="40">
        <v>72740.3</v>
      </c>
      <c r="R2" s="35">
        <v>73497.399999999994</v>
      </c>
      <c r="S2" s="35">
        <v>74490.600000000006</v>
      </c>
      <c r="T2" s="35">
        <v>75567.5</v>
      </c>
      <c r="U2" s="35">
        <v>76464.2</v>
      </c>
      <c r="V2" s="35">
        <v>77022.899999999994</v>
      </c>
      <c r="W2" s="35">
        <v>77533.7</v>
      </c>
      <c r="X2" s="35">
        <v>77844.3</v>
      </c>
      <c r="Y2" s="35">
        <v>78541.7</v>
      </c>
      <c r="Z2" s="35">
        <v>78482</v>
      </c>
      <c r="AA2" s="35">
        <v>78439.7</v>
      </c>
      <c r="AB2" s="35">
        <v>78282.600000000006</v>
      </c>
      <c r="AC2" s="35">
        <v>78243.100000000006</v>
      </c>
      <c r="AD2" s="35">
        <v>78957.899999999994</v>
      </c>
      <c r="AE2" s="35">
        <v>79655.3</v>
      </c>
      <c r="AF2" s="35">
        <v>80078.8</v>
      </c>
      <c r="AG2" s="35">
        <v>80333.399999999994</v>
      </c>
      <c r="AH2" s="35">
        <v>80003.5</v>
      </c>
      <c r="AI2" s="35">
        <v>80087.100000000006</v>
      </c>
      <c r="AJ2" s="35">
        <v>80400.399999999994</v>
      </c>
      <c r="AK2" s="35">
        <v>81005</v>
      </c>
      <c r="AL2" s="35">
        <v>82253.7</v>
      </c>
      <c r="AM2" s="35">
        <v>83064.100000000006</v>
      </c>
      <c r="AN2" s="35">
        <v>83793.600000000006</v>
      </c>
      <c r="AO2" s="35">
        <v>84068.3</v>
      </c>
      <c r="AP2" s="35">
        <v>84386.2</v>
      </c>
      <c r="AQ2" s="35">
        <v>84811.6</v>
      </c>
      <c r="AR2" s="35">
        <v>85143.3</v>
      </c>
      <c r="AS2" s="35">
        <v>85831.5</v>
      </c>
      <c r="AT2" s="35">
        <v>86356.2</v>
      </c>
      <c r="AU2" s="35">
        <v>86642.8</v>
      </c>
      <c r="AV2" s="35">
        <v>87377</v>
      </c>
      <c r="AW2" s="35">
        <v>88325.2</v>
      </c>
      <c r="AX2" s="35">
        <v>89445.2</v>
      </c>
      <c r="AY2" s="35">
        <v>89801.7</v>
      </c>
      <c r="AZ2" s="35">
        <v>90500</v>
      </c>
      <c r="BA2" s="35">
        <v>90964.9</v>
      </c>
      <c r="BB2" s="35">
        <v>91473.9</v>
      </c>
      <c r="BC2" s="35">
        <v>91623.7</v>
      </c>
      <c r="BD2" s="35">
        <v>91167</v>
      </c>
      <c r="BE2" s="35">
        <v>89265.1</v>
      </c>
      <c r="BF2" s="35">
        <v>88225</v>
      </c>
      <c r="BG2" s="35">
        <v>88134</v>
      </c>
      <c r="BH2" s="35">
        <v>89119</v>
      </c>
      <c r="BI2" s="35">
        <v>89870.6</v>
      </c>
      <c r="BJ2" s="35">
        <v>90278.6</v>
      </c>
      <c r="BK2" s="35">
        <v>91198.3</v>
      </c>
      <c r="BL2" s="35">
        <v>91613.6</v>
      </c>
      <c r="BM2" s="35">
        <v>92009.600000000006</v>
      </c>
      <c r="BN2" s="35">
        <v>92595.8</v>
      </c>
      <c r="BO2" s="35">
        <v>92866.8</v>
      </c>
      <c r="BP2" s="35">
        <v>93073.600000000006</v>
      </c>
      <c r="BQ2" s="35">
        <v>93130.5</v>
      </c>
      <c r="BR2" s="35">
        <v>93295</v>
      </c>
      <c r="BS2" s="35">
        <v>93126.9</v>
      </c>
      <c r="BT2" s="35">
        <v>93109.4</v>
      </c>
      <c r="BU2" s="35">
        <v>93007.4</v>
      </c>
      <c r="BV2" s="35">
        <v>92694.1</v>
      </c>
      <c r="BW2" s="35">
        <v>93210.5</v>
      </c>
      <c r="BX2" s="35">
        <v>93568.8</v>
      </c>
      <c r="BY2" s="35">
        <v>93815</v>
      </c>
      <c r="BZ2" s="35">
        <v>94040.2</v>
      </c>
      <c r="CA2" s="35">
        <v>94188.1</v>
      </c>
      <c r="CB2" s="35">
        <v>94657.600000000006</v>
      </c>
      <c r="CC2" s="35">
        <v>95084.800000000003</v>
      </c>
      <c r="CD2" s="35">
        <v>95500.1</v>
      </c>
      <c r="CE2" s="35">
        <v>96055.1</v>
      </c>
      <c r="CF2" s="35">
        <v>96233.4</v>
      </c>
      <c r="CG2" s="35">
        <v>96668</v>
      </c>
      <c r="CH2" s="35">
        <v>96849.9</v>
      </c>
      <c r="CI2" s="35">
        <v>97562.9</v>
      </c>
      <c r="CJ2" s="35">
        <v>97745.7</v>
      </c>
      <c r="CK2" s="35">
        <v>98022.3</v>
      </c>
      <c r="CL2" s="35">
        <v>98663.6</v>
      </c>
      <c r="CM2" s="35">
        <v>99047.7</v>
      </c>
      <c r="CN2" s="35">
        <v>99199.3</v>
      </c>
      <c r="CO2" s="35">
        <v>99877.4</v>
      </c>
      <c r="CP2" s="35">
        <v>100153.9</v>
      </c>
      <c r="CQ2" s="35">
        <v>100482.8</v>
      </c>
    </row>
    <row r="3" spans="1:95" x14ac:dyDescent="0.25">
      <c r="A3" s="7" t="s">
        <v>38</v>
      </c>
      <c r="B3" s="67">
        <v>532024.4</v>
      </c>
      <c r="C3" s="11">
        <v>536733.1</v>
      </c>
      <c r="D3" s="11">
        <v>538539.19999999995</v>
      </c>
      <c r="E3" s="11">
        <v>538281.19999999995</v>
      </c>
      <c r="F3" s="11">
        <v>532766.5</v>
      </c>
      <c r="G3" s="11">
        <v>540506.5</v>
      </c>
      <c r="H3" s="11">
        <v>543860.4</v>
      </c>
      <c r="I3" s="11">
        <v>546827.4</v>
      </c>
      <c r="J3" s="11">
        <v>543554.1</v>
      </c>
      <c r="K3" s="11">
        <v>551165.30000000005</v>
      </c>
      <c r="L3" s="11">
        <v>553358.4</v>
      </c>
      <c r="M3" s="11">
        <v>557228.5</v>
      </c>
      <c r="N3" s="11">
        <v>561679.1</v>
      </c>
      <c r="O3" s="11">
        <v>560002</v>
      </c>
      <c r="P3" s="11">
        <v>561421.1</v>
      </c>
      <c r="Q3" s="11">
        <v>561227.6</v>
      </c>
      <c r="R3">
        <v>565742.69999999995</v>
      </c>
      <c r="S3">
        <v>567032.69999999995</v>
      </c>
      <c r="T3">
        <v>572837.80000000005</v>
      </c>
      <c r="U3">
        <v>579997.5</v>
      </c>
      <c r="V3">
        <v>585431.6</v>
      </c>
      <c r="W3">
        <v>591494.9</v>
      </c>
      <c r="X3">
        <v>590656.4</v>
      </c>
      <c r="Y3">
        <v>591107.9</v>
      </c>
      <c r="Z3">
        <v>600702.5</v>
      </c>
      <c r="AA3">
        <v>601347.5</v>
      </c>
      <c r="AB3">
        <v>599541.5</v>
      </c>
      <c r="AC3">
        <v>600251</v>
      </c>
      <c r="AD3">
        <v>598444.9</v>
      </c>
      <c r="AE3">
        <v>599928.5</v>
      </c>
      <c r="AF3">
        <v>602702</v>
      </c>
      <c r="AG3">
        <v>601412</v>
      </c>
      <c r="AH3">
        <v>594203.9</v>
      </c>
      <c r="AI3">
        <v>594332.9</v>
      </c>
      <c r="AJ3">
        <v>597235.6</v>
      </c>
      <c r="AK3">
        <v>599428.6</v>
      </c>
      <c r="AL3">
        <v>599283.5</v>
      </c>
      <c r="AM3">
        <v>601412</v>
      </c>
      <c r="AN3">
        <v>600251</v>
      </c>
      <c r="AO3">
        <v>600831.5</v>
      </c>
      <c r="AP3">
        <v>599735</v>
      </c>
      <c r="AQ3">
        <v>603734</v>
      </c>
      <c r="AR3">
        <v>608507.19999999995</v>
      </c>
      <c r="AS3">
        <v>610893.69999999995</v>
      </c>
      <c r="AT3">
        <v>616634.4</v>
      </c>
      <c r="AU3">
        <v>626503.1</v>
      </c>
      <c r="AV3">
        <v>632759.69999999995</v>
      </c>
      <c r="AW3">
        <v>641015.9</v>
      </c>
      <c r="AX3">
        <v>643660.5</v>
      </c>
      <c r="AY3">
        <v>648369.1</v>
      </c>
      <c r="AZ3">
        <v>653851.69999999995</v>
      </c>
      <c r="BA3">
        <v>655722.30000000005</v>
      </c>
      <c r="BB3">
        <v>661462.9</v>
      </c>
      <c r="BC3">
        <v>659592.30000000005</v>
      </c>
      <c r="BD3">
        <v>657270.30000000005</v>
      </c>
      <c r="BE3">
        <v>644499</v>
      </c>
      <c r="BF3">
        <v>615586.30000000005</v>
      </c>
      <c r="BG3">
        <v>616037.80000000005</v>
      </c>
      <c r="BH3">
        <v>619843.30000000005</v>
      </c>
      <c r="BI3">
        <v>625454.69999999995</v>
      </c>
      <c r="BJ3">
        <v>629937.4</v>
      </c>
      <c r="BK3">
        <v>642902.6</v>
      </c>
      <c r="BL3">
        <v>648256.30000000005</v>
      </c>
      <c r="BM3">
        <v>653545.6</v>
      </c>
      <c r="BN3">
        <v>665026.6</v>
      </c>
      <c r="BO3">
        <v>666252.1</v>
      </c>
      <c r="BP3">
        <v>669541.69999999995</v>
      </c>
      <c r="BQ3">
        <v>669606.19999999995</v>
      </c>
      <c r="BR3">
        <v>671476.8</v>
      </c>
      <c r="BS3">
        <v>672250.8</v>
      </c>
      <c r="BT3">
        <v>674185.8</v>
      </c>
      <c r="BU3">
        <v>670960.69999999995</v>
      </c>
      <c r="BV3">
        <v>669058.1</v>
      </c>
      <c r="BW3">
        <v>675250.1</v>
      </c>
      <c r="BX3">
        <v>679055.6</v>
      </c>
      <c r="BY3">
        <v>681571.1</v>
      </c>
      <c r="BZ3">
        <v>688424.5</v>
      </c>
      <c r="CA3">
        <v>688037.5</v>
      </c>
      <c r="CB3">
        <v>690424</v>
      </c>
      <c r="CC3">
        <v>697003.2</v>
      </c>
      <c r="CD3">
        <v>696116.2</v>
      </c>
      <c r="CE3">
        <v>700179.9</v>
      </c>
      <c r="CF3">
        <v>702437.5</v>
      </c>
      <c r="CG3">
        <v>706243.2</v>
      </c>
      <c r="CH3">
        <v>712693.1</v>
      </c>
      <c r="CI3">
        <v>715853.8</v>
      </c>
      <c r="CJ3">
        <v>717079.3</v>
      </c>
      <c r="CK3">
        <v>719852.9</v>
      </c>
      <c r="CL3">
        <v>727834.9</v>
      </c>
      <c r="CM3">
        <v>731834</v>
      </c>
      <c r="CN3">
        <v>736091.2</v>
      </c>
      <c r="CO3">
        <v>740025.7</v>
      </c>
      <c r="CP3">
        <v>742734.8</v>
      </c>
      <c r="CQ3">
        <v>746088.9</v>
      </c>
    </row>
    <row r="4" spans="1:95" x14ac:dyDescent="0.25">
      <c r="A4" s="7" t="s">
        <v>39</v>
      </c>
      <c r="B4" s="67">
        <v>30255</v>
      </c>
      <c r="C4" s="11">
        <v>30960</v>
      </c>
      <c r="D4" s="11">
        <v>31057</v>
      </c>
      <c r="E4" s="11">
        <v>31127</v>
      </c>
      <c r="F4" s="11">
        <v>31518</v>
      </c>
      <c r="G4" s="11">
        <v>31741</v>
      </c>
      <c r="H4" s="11">
        <v>32006</v>
      </c>
      <c r="I4" s="11">
        <v>32648</v>
      </c>
      <c r="J4" s="11">
        <v>33131</v>
      </c>
      <c r="K4" s="11">
        <v>33644</v>
      </c>
      <c r="L4" s="11">
        <v>34231</v>
      </c>
      <c r="M4" s="11">
        <v>34905</v>
      </c>
      <c r="N4" s="11">
        <v>34883</v>
      </c>
      <c r="O4" s="11">
        <v>35604</v>
      </c>
      <c r="P4" s="11">
        <v>36240</v>
      </c>
      <c r="Q4" s="11">
        <v>36561</v>
      </c>
      <c r="R4">
        <v>37011</v>
      </c>
      <c r="S4">
        <v>37311</v>
      </c>
      <c r="T4">
        <v>37422</v>
      </c>
      <c r="U4">
        <v>37912</v>
      </c>
      <c r="V4">
        <v>39182</v>
      </c>
      <c r="W4">
        <v>39100</v>
      </c>
      <c r="X4">
        <v>39696</v>
      </c>
      <c r="Y4">
        <v>40111</v>
      </c>
      <c r="Z4">
        <v>40431</v>
      </c>
      <c r="AA4">
        <v>40430</v>
      </c>
      <c r="AB4">
        <v>40718</v>
      </c>
      <c r="AC4">
        <v>40591</v>
      </c>
      <c r="AD4">
        <v>40788</v>
      </c>
      <c r="AE4">
        <v>41297</v>
      </c>
      <c r="AF4">
        <v>41202</v>
      </c>
      <c r="AG4">
        <v>41608</v>
      </c>
      <c r="AH4">
        <v>41231</v>
      </c>
      <c r="AI4">
        <v>41954</v>
      </c>
      <c r="AJ4">
        <v>42443</v>
      </c>
      <c r="AK4">
        <v>42555</v>
      </c>
      <c r="AL4">
        <v>42968</v>
      </c>
      <c r="AM4">
        <v>43411</v>
      </c>
      <c r="AN4">
        <v>43793</v>
      </c>
      <c r="AO4">
        <v>44614</v>
      </c>
      <c r="AP4">
        <v>44730</v>
      </c>
      <c r="AQ4">
        <v>44635</v>
      </c>
      <c r="AR4">
        <v>45049</v>
      </c>
      <c r="AS4">
        <v>45232</v>
      </c>
      <c r="AT4">
        <v>46261</v>
      </c>
      <c r="AU4">
        <v>46493</v>
      </c>
      <c r="AV4">
        <v>46847</v>
      </c>
      <c r="AW4">
        <v>47329</v>
      </c>
      <c r="AX4">
        <v>48159</v>
      </c>
      <c r="AY4">
        <v>48955</v>
      </c>
      <c r="AZ4">
        <v>49302</v>
      </c>
      <c r="BA4">
        <v>50207</v>
      </c>
      <c r="BB4">
        <v>50007</v>
      </c>
      <c r="BC4">
        <v>49641</v>
      </c>
      <c r="BD4">
        <v>49643</v>
      </c>
      <c r="BE4">
        <v>48749</v>
      </c>
      <c r="BF4">
        <v>45436</v>
      </c>
      <c r="BG4">
        <v>45181</v>
      </c>
      <c r="BH4">
        <v>45562</v>
      </c>
      <c r="BI4">
        <v>45485</v>
      </c>
      <c r="BJ4">
        <v>45665</v>
      </c>
      <c r="BK4">
        <v>46969</v>
      </c>
      <c r="BL4">
        <v>46768</v>
      </c>
      <c r="BM4">
        <v>47698</v>
      </c>
      <c r="BN4">
        <v>47984</v>
      </c>
      <c r="BO4">
        <v>47868</v>
      </c>
      <c r="BP4">
        <v>48015</v>
      </c>
      <c r="BQ4">
        <v>48043</v>
      </c>
      <c r="BR4">
        <v>48029</v>
      </c>
      <c r="BS4">
        <v>47257</v>
      </c>
      <c r="BT4">
        <v>47085</v>
      </c>
      <c r="BU4">
        <v>46802</v>
      </c>
      <c r="BV4">
        <v>46761</v>
      </c>
      <c r="BW4">
        <v>46953</v>
      </c>
      <c r="BX4">
        <v>47107</v>
      </c>
      <c r="BY4">
        <v>46917</v>
      </c>
      <c r="BZ4">
        <v>46610</v>
      </c>
      <c r="CA4">
        <v>46570</v>
      </c>
      <c r="CB4">
        <v>46699</v>
      </c>
      <c r="CC4">
        <v>46673</v>
      </c>
      <c r="CD4">
        <v>46286</v>
      </c>
      <c r="CE4">
        <v>46782</v>
      </c>
      <c r="CF4">
        <v>46732</v>
      </c>
      <c r="CG4">
        <v>47004</v>
      </c>
      <c r="CH4">
        <v>47412</v>
      </c>
      <c r="CI4">
        <v>47573</v>
      </c>
      <c r="CJ4">
        <v>48101</v>
      </c>
      <c r="CK4">
        <v>48346</v>
      </c>
      <c r="CL4">
        <v>48842</v>
      </c>
      <c r="CM4">
        <v>49122</v>
      </c>
      <c r="CN4">
        <v>49224</v>
      </c>
      <c r="CO4">
        <v>49599</v>
      </c>
      <c r="CP4">
        <v>50174</v>
      </c>
      <c r="CQ4">
        <v>50344</v>
      </c>
    </row>
    <row r="5" spans="1:95" x14ac:dyDescent="0.25">
      <c r="A5" s="7" t="s">
        <v>40</v>
      </c>
      <c r="B5" s="67">
        <v>379642.3</v>
      </c>
      <c r="C5" s="11">
        <v>381481.7</v>
      </c>
      <c r="D5" s="11">
        <v>381950.3</v>
      </c>
      <c r="E5" s="11">
        <v>382138.7</v>
      </c>
      <c r="F5" s="11">
        <v>384696.9</v>
      </c>
      <c r="G5" s="11">
        <v>385629.2</v>
      </c>
      <c r="H5" s="11">
        <v>387950.7</v>
      </c>
      <c r="I5" s="11">
        <v>388349.7</v>
      </c>
      <c r="J5" s="11">
        <v>389797.9</v>
      </c>
      <c r="K5" s="11">
        <v>394319.2</v>
      </c>
      <c r="L5" s="11">
        <v>397175.9</v>
      </c>
      <c r="M5" s="11">
        <v>401440.3</v>
      </c>
      <c r="N5" s="11">
        <v>404996.5</v>
      </c>
      <c r="O5" s="11">
        <v>408494.7</v>
      </c>
      <c r="P5" s="11">
        <v>411580.4</v>
      </c>
      <c r="Q5" s="11">
        <v>414622.6</v>
      </c>
      <c r="R5">
        <v>417049.5</v>
      </c>
      <c r="S5">
        <v>420519.7</v>
      </c>
      <c r="T5">
        <v>425386.9</v>
      </c>
      <c r="U5">
        <v>430743.9</v>
      </c>
      <c r="V5">
        <v>435280.6</v>
      </c>
      <c r="W5">
        <v>439264.8</v>
      </c>
      <c r="X5">
        <v>442207.5</v>
      </c>
      <c r="Y5">
        <v>445939.6</v>
      </c>
      <c r="Z5">
        <v>448202.1</v>
      </c>
      <c r="AA5">
        <v>449046.5</v>
      </c>
      <c r="AB5">
        <v>450508.2</v>
      </c>
      <c r="AC5">
        <v>450503.4</v>
      </c>
      <c r="AD5">
        <v>451904.2</v>
      </c>
      <c r="AE5">
        <v>454234.4</v>
      </c>
      <c r="AF5">
        <v>455812.1</v>
      </c>
      <c r="AG5">
        <v>455944.4</v>
      </c>
      <c r="AH5">
        <v>456717.3</v>
      </c>
      <c r="AI5">
        <v>455739.6</v>
      </c>
      <c r="AJ5">
        <v>458638.9</v>
      </c>
      <c r="AK5">
        <v>462283.9</v>
      </c>
      <c r="AL5">
        <v>466429.5</v>
      </c>
      <c r="AM5">
        <v>469383.8</v>
      </c>
      <c r="AN5">
        <v>471235.8</v>
      </c>
      <c r="AO5">
        <v>474442.2</v>
      </c>
      <c r="AP5">
        <v>475699.1</v>
      </c>
      <c r="AQ5">
        <v>476616</v>
      </c>
      <c r="AR5">
        <v>478957.8</v>
      </c>
      <c r="AS5">
        <v>482353.6</v>
      </c>
      <c r="AT5">
        <v>486397.7</v>
      </c>
      <c r="AU5">
        <v>491112.2</v>
      </c>
      <c r="AV5">
        <v>491234.9</v>
      </c>
      <c r="AW5">
        <v>494888.7</v>
      </c>
      <c r="AX5">
        <v>498811</v>
      </c>
      <c r="AY5">
        <v>502711.1</v>
      </c>
      <c r="AZ5">
        <v>504266.5</v>
      </c>
      <c r="BA5">
        <v>505574.6</v>
      </c>
      <c r="BB5">
        <v>507783.1</v>
      </c>
      <c r="BC5">
        <v>505454.8</v>
      </c>
      <c r="BD5">
        <v>503733.3</v>
      </c>
      <c r="BE5">
        <v>496754.2</v>
      </c>
      <c r="BF5">
        <v>488590.7</v>
      </c>
      <c r="BG5">
        <v>487879.7</v>
      </c>
      <c r="BH5">
        <v>488690.2</v>
      </c>
      <c r="BI5">
        <v>492011.6</v>
      </c>
      <c r="BJ5">
        <v>494088.7</v>
      </c>
      <c r="BK5">
        <v>496698.2</v>
      </c>
      <c r="BL5">
        <v>499754.9</v>
      </c>
      <c r="BM5">
        <v>503136.2</v>
      </c>
      <c r="BN5">
        <v>508546.3</v>
      </c>
      <c r="BO5">
        <v>508753.1</v>
      </c>
      <c r="BP5">
        <v>509755.9</v>
      </c>
      <c r="BQ5">
        <v>511038.9</v>
      </c>
      <c r="BR5">
        <v>511469.7</v>
      </c>
      <c r="BS5">
        <v>511098.8</v>
      </c>
      <c r="BT5">
        <v>511781.8</v>
      </c>
      <c r="BU5">
        <v>511534.5</v>
      </c>
      <c r="BV5">
        <v>511389.6</v>
      </c>
      <c r="BW5">
        <v>514884.9</v>
      </c>
      <c r="BX5">
        <v>514778.6</v>
      </c>
      <c r="BY5">
        <v>516958.1</v>
      </c>
      <c r="BZ5">
        <v>517373.5</v>
      </c>
      <c r="CA5">
        <v>518703.9</v>
      </c>
      <c r="CB5">
        <v>520906.6</v>
      </c>
      <c r="CC5">
        <v>521484.3</v>
      </c>
      <c r="CD5">
        <v>523773.9</v>
      </c>
      <c r="CE5">
        <v>523649.3</v>
      </c>
      <c r="CF5">
        <v>525513.9</v>
      </c>
      <c r="CG5">
        <v>526888.6</v>
      </c>
      <c r="CH5">
        <v>530500.80000000005</v>
      </c>
      <c r="CI5">
        <v>529210.1</v>
      </c>
      <c r="CJ5">
        <v>530121.19999999995</v>
      </c>
      <c r="CK5">
        <v>533313.1</v>
      </c>
      <c r="CL5">
        <v>537815.1</v>
      </c>
      <c r="CM5">
        <v>541241.9</v>
      </c>
      <c r="CN5">
        <v>544483.1</v>
      </c>
      <c r="CO5">
        <v>548307.9</v>
      </c>
      <c r="CP5">
        <v>549280.80000000005</v>
      </c>
      <c r="CQ5">
        <v>550206.30000000005</v>
      </c>
    </row>
    <row r="6" spans="1:95" x14ac:dyDescent="0.25">
      <c r="A6" s="7" t="s">
        <v>41</v>
      </c>
      <c r="B6" s="67">
        <v>19576.400000000001</v>
      </c>
      <c r="C6" s="11">
        <v>19871.900000000001</v>
      </c>
      <c r="D6" s="11">
        <v>20477.3</v>
      </c>
      <c r="E6" s="11">
        <v>20785</v>
      </c>
      <c r="F6" s="11">
        <v>21273.7</v>
      </c>
      <c r="G6" s="11">
        <v>21727.5</v>
      </c>
      <c r="H6" s="11">
        <v>21753.1</v>
      </c>
      <c r="I6" s="11">
        <v>22135</v>
      </c>
      <c r="J6" s="11">
        <v>22933.8</v>
      </c>
      <c r="K6" s="11">
        <v>23922.9</v>
      </c>
      <c r="L6" s="11">
        <v>24430</v>
      </c>
      <c r="M6" s="11">
        <v>25036</v>
      </c>
      <c r="N6" s="11">
        <v>25339</v>
      </c>
      <c r="O6" s="11">
        <v>25946.9</v>
      </c>
      <c r="P6" s="11">
        <v>26977.5</v>
      </c>
      <c r="Q6" s="11">
        <v>26389.9</v>
      </c>
      <c r="R6">
        <v>27825.5</v>
      </c>
      <c r="S6">
        <v>28153.599999999999</v>
      </c>
      <c r="T6">
        <v>29487.1</v>
      </c>
      <c r="U6">
        <v>30191.1</v>
      </c>
      <c r="V6">
        <v>30469.9</v>
      </c>
      <c r="W6">
        <v>31317.7</v>
      </c>
      <c r="X6">
        <v>32235.5</v>
      </c>
      <c r="Y6">
        <v>32597.3</v>
      </c>
      <c r="Z6">
        <v>32863.4</v>
      </c>
      <c r="AA6">
        <v>33289.300000000003</v>
      </c>
      <c r="AB6">
        <v>33368.300000000003</v>
      </c>
      <c r="AC6">
        <v>33871.800000000003</v>
      </c>
      <c r="AD6">
        <v>34695.800000000003</v>
      </c>
      <c r="AE6">
        <v>34929.1</v>
      </c>
      <c r="AF6">
        <v>35722.5</v>
      </c>
      <c r="AG6">
        <v>35986.6</v>
      </c>
      <c r="AH6">
        <v>35449.5</v>
      </c>
      <c r="AI6">
        <v>35737.9</v>
      </c>
      <c r="AJ6">
        <v>36268.9</v>
      </c>
      <c r="AK6">
        <v>38089.199999999997</v>
      </c>
      <c r="AL6">
        <v>38035.9</v>
      </c>
      <c r="AM6">
        <v>38696.800000000003</v>
      </c>
      <c r="AN6">
        <v>38829.9</v>
      </c>
      <c r="AO6">
        <v>39643.800000000003</v>
      </c>
      <c r="AP6">
        <v>40081.199999999997</v>
      </c>
      <c r="AQ6">
        <v>40944.199999999997</v>
      </c>
      <c r="AR6">
        <v>40970.9</v>
      </c>
      <c r="AS6">
        <v>42024.9</v>
      </c>
      <c r="AT6">
        <v>42472.4</v>
      </c>
      <c r="AU6">
        <v>42648.2</v>
      </c>
      <c r="AV6">
        <v>43550.5</v>
      </c>
      <c r="AW6">
        <v>43633.9</v>
      </c>
      <c r="AX6">
        <v>45723.199999999997</v>
      </c>
      <c r="AY6">
        <v>45251.9</v>
      </c>
      <c r="AZ6">
        <v>44234</v>
      </c>
      <c r="BA6">
        <v>46160.2</v>
      </c>
      <c r="BB6">
        <v>44533</v>
      </c>
      <c r="BC6">
        <v>43699.199999999997</v>
      </c>
      <c r="BD6">
        <v>43395.6</v>
      </c>
      <c r="BE6">
        <v>41752.5</v>
      </c>
      <c r="BF6">
        <v>41432.9</v>
      </c>
      <c r="BG6">
        <v>41512.1</v>
      </c>
      <c r="BH6">
        <v>40932.199999999997</v>
      </c>
      <c r="BI6">
        <v>40739.599999999999</v>
      </c>
      <c r="BJ6">
        <v>41559.699999999997</v>
      </c>
      <c r="BK6">
        <v>41930.800000000003</v>
      </c>
      <c r="BL6">
        <v>42230.400000000001</v>
      </c>
      <c r="BM6">
        <v>41988.5</v>
      </c>
      <c r="BN6">
        <v>43313.9</v>
      </c>
      <c r="BO6">
        <v>43495</v>
      </c>
      <c r="BP6">
        <v>43550.5</v>
      </c>
      <c r="BQ6">
        <v>43517.5</v>
      </c>
      <c r="BR6">
        <v>43479.7</v>
      </c>
      <c r="BS6">
        <v>43756.4</v>
      </c>
      <c r="BT6">
        <v>43388.1</v>
      </c>
      <c r="BU6">
        <v>43588.5</v>
      </c>
      <c r="BV6">
        <v>42888.1</v>
      </c>
      <c r="BW6">
        <v>44060.7</v>
      </c>
      <c r="BX6">
        <v>45022.8</v>
      </c>
      <c r="BY6">
        <v>44571.5</v>
      </c>
      <c r="BZ6">
        <v>46400.2</v>
      </c>
      <c r="CA6">
        <v>48220.2</v>
      </c>
      <c r="CB6">
        <v>48542.5</v>
      </c>
      <c r="CC6">
        <v>48830.9</v>
      </c>
      <c r="CD6">
        <v>59890.1</v>
      </c>
      <c r="CE6">
        <v>59406.8</v>
      </c>
      <c r="CF6">
        <v>60261.2</v>
      </c>
      <c r="CG6">
        <v>60451.9</v>
      </c>
      <c r="CH6">
        <v>61598.8</v>
      </c>
      <c r="CI6">
        <v>61971.6</v>
      </c>
      <c r="CJ6">
        <v>61045.8</v>
      </c>
      <c r="CK6">
        <v>67171.5</v>
      </c>
      <c r="CL6">
        <v>63930.8</v>
      </c>
      <c r="CM6">
        <v>66227.199999999997</v>
      </c>
      <c r="CN6">
        <v>68999.5</v>
      </c>
      <c r="CO6">
        <v>70770.3</v>
      </c>
      <c r="CP6">
        <v>70470.399999999994</v>
      </c>
      <c r="CQ6">
        <v>72265.899999999994</v>
      </c>
    </row>
    <row r="7" spans="1:95" x14ac:dyDescent="0.25">
      <c r="A7" s="7" t="s">
        <v>42</v>
      </c>
      <c r="B7" s="67">
        <v>351786</v>
      </c>
      <c r="C7" s="11">
        <v>352890</v>
      </c>
      <c r="D7" s="11">
        <v>352158</v>
      </c>
      <c r="E7" s="11">
        <v>355198</v>
      </c>
      <c r="F7" s="11">
        <v>357814.6</v>
      </c>
      <c r="G7" s="11">
        <v>355979</v>
      </c>
      <c r="H7" s="11">
        <v>356622.5</v>
      </c>
      <c r="I7" s="11">
        <v>356458.9</v>
      </c>
      <c r="J7" s="11">
        <v>357399.9</v>
      </c>
      <c r="K7" s="11">
        <v>362296.7</v>
      </c>
      <c r="L7" s="11">
        <v>364466.4</v>
      </c>
      <c r="M7" s="11">
        <v>370537.9</v>
      </c>
      <c r="N7" s="11">
        <v>368036</v>
      </c>
      <c r="O7" s="11">
        <v>369432.6</v>
      </c>
      <c r="P7" s="11">
        <v>369998.5</v>
      </c>
      <c r="Q7" s="11">
        <v>368314</v>
      </c>
      <c r="R7">
        <v>370448.6</v>
      </c>
      <c r="S7">
        <v>371954.8</v>
      </c>
      <c r="T7">
        <v>375123.5</v>
      </c>
      <c r="U7">
        <v>380482.2</v>
      </c>
      <c r="V7">
        <v>384816.8</v>
      </c>
      <c r="W7">
        <v>387503.2</v>
      </c>
      <c r="X7">
        <v>389627.4</v>
      </c>
      <c r="Y7">
        <v>395806.7</v>
      </c>
      <c r="Z7">
        <v>397164.9</v>
      </c>
      <c r="AA7">
        <v>396177.8</v>
      </c>
      <c r="AB7">
        <v>394551.8</v>
      </c>
      <c r="AC7">
        <v>394695.4</v>
      </c>
      <c r="AD7">
        <v>394422.9</v>
      </c>
      <c r="AE7">
        <v>396215.9</v>
      </c>
      <c r="AF7">
        <v>397202.7</v>
      </c>
      <c r="AG7">
        <v>398619.6</v>
      </c>
      <c r="AH7">
        <v>397516.1</v>
      </c>
      <c r="AI7">
        <v>396173.7</v>
      </c>
      <c r="AJ7">
        <v>396784</v>
      </c>
      <c r="AK7">
        <v>399809.9</v>
      </c>
      <c r="AL7">
        <v>401660.7</v>
      </c>
      <c r="AM7">
        <v>402999.4</v>
      </c>
      <c r="AN7">
        <v>403484.1</v>
      </c>
      <c r="AO7">
        <v>404011.1</v>
      </c>
      <c r="AP7">
        <v>403041.6</v>
      </c>
      <c r="AQ7">
        <v>407013.1</v>
      </c>
      <c r="AR7">
        <v>409703</v>
      </c>
      <c r="AS7">
        <v>410701.1</v>
      </c>
      <c r="AT7">
        <v>412287.6</v>
      </c>
      <c r="AU7">
        <v>414754.9</v>
      </c>
      <c r="AV7">
        <v>416199.2</v>
      </c>
      <c r="AW7">
        <v>421459.1</v>
      </c>
      <c r="AX7">
        <v>422119.1</v>
      </c>
      <c r="AY7">
        <v>421755.5</v>
      </c>
      <c r="AZ7">
        <v>421711</v>
      </c>
      <c r="BA7">
        <v>421200.3</v>
      </c>
      <c r="BB7">
        <v>425552</v>
      </c>
      <c r="BC7">
        <v>421528.7</v>
      </c>
      <c r="BD7">
        <v>415752.6</v>
      </c>
      <c r="BE7">
        <v>406228.2</v>
      </c>
      <c r="BF7">
        <v>395107.6</v>
      </c>
      <c r="BG7">
        <v>392011.6</v>
      </c>
      <c r="BH7">
        <v>394154.5</v>
      </c>
      <c r="BI7">
        <v>395593.5</v>
      </c>
      <c r="BJ7">
        <v>397219.5</v>
      </c>
      <c r="BK7">
        <v>399458</v>
      </c>
      <c r="BL7">
        <v>401611.8</v>
      </c>
      <c r="BM7">
        <v>404498.5</v>
      </c>
      <c r="BN7">
        <v>405298.1</v>
      </c>
      <c r="BO7">
        <v>405734.40000000002</v>
      </c>
      <c r="BP7">
        <v>403383.1</v>
      </c>
      <c r="BQ7">
        <v>399847.6</v>
      </c>
      <c r="BR7">
        <v>396283.8</v>
      </c>
      <c r="BS7">
        <v>392596.7</v>
      </c>
      <c r="BT7">
        <v>390735.9</v>
      </c>
      <c r="BU7">
        <v>388598.4</v>
      </c>
      <c r="BV7">
        <v>384637.3</v>
      </c>
      <c r="BW7">
        <v>384622.7</v>
      </c>
      <c r="BX7">
        <v>386132.6</v>
      </c>
      <c r="BY7">
        <v>385405.1</v>
      </c>
      <c r="BZ7">
        <v>385867.5</v>
      </c>
      <c r="CA7">
        <v>385446.9</v>
      </c>
      <c r="CB7">
        <v>386278.40000000002</v>
      </c>
      <c r="CC7">
        <v>386151.4</v>
      </c>
      <c r="CD7">
        <v>386959.3</v>
      </c>
      <c r="CE7">
        <v>388499.9</v>
      </c>
      <c r="CF7">
        <v>389582</v>
      </c>
      <c r="CG7">
        <v>391069.4</v>
      </c>
      <c r="CH7">
        <v>392125.3</v>
      </c>
      <c r="CI7">
        <v>393021.2</v>
      </c>
      <c r="CJ7">
        <v>394305.2</v>
      </c>
      <c r="CK7">
        <v>396232.3</v>
      </c>
      <c r="CL7">
        <v>398285.1</v>
      </c>
      <c r="CM7">
        <v>399649.6</v>
      </c>
      <c r="CN7">
        <v>401136.4</v>
      </c>
      <c r="CO7">
        <v>402428.5</v>
      </c>
      <c r="CP7">
        <v>403624.8</v>
      </c>
      <c r="CQ7">
        <v>404423.1</v>
      </c>
    </row>
    <row r="8" spans="1:95" x14ac:dyDescent="0.25">
      <c r="A8" s="7" t="s">
        <v>43</v>
      </c>
      <c r="B8" s="67">
        <v>5675.4</v>
      </c>
      <c r="C8" s="11">
        <v>5665.3</v>
      </c>
      <c r="D8" s="11">
        <v>5678.6</v>
      </c>
      <c r="E8" s="11">
        <v>6052.5</v>
      </c>
      <c r="F8" s="11">
        <v>5796.3</v>
      </c>
      <c r="G8" s="11">
        <v>5864.2</v>
      </c>
      <c r="H8" s="11">
        <v>5817.7</v>
      </c>
      <c r="I8" s="11">
        <v>5914</v>
      </c>
      <c r="J8" s="11">
        <v>6013.3</v>
      </c>
      <c r="K8" s="11">
        <v>6142</v>
      </c>
      <c r="L8" s="11">
        <v>6285.2</v>
      </c>
      <c r="M8" s="11">
        <v>6289</v>
      </c>
      <c r="N8" s="11">
        <v>6377.1</v>
      </c>
      <c r="O8" s="11">
        <v>6535.4</v>
      </c>
      <c r="P8" s="11">
        <v>6635.7</v>
      </c>
      <c r="Q8" s="11">
        <v>6672</v>
      </c>
      <c r="R8">
        <v>6837.9</v>
      </c>
      <c r="S8">
        <v>7029.2</v>
      </c>
      <c r="T8">
        <v>7262.8</v>
      </c>
      <c r="U8">
        <v>7308.7</v>
      </c>
      <c r="V8">
        <v>7682.6</v>
      </c>
      <c r="W8">
        <v>7602.6</v>
      </c>
      <c r="X8">
        <v>7716.7</v>
      </c>
      <c r="Y8">
        <v>7772.2</v>
      </c>
      <c r="Z8">
        <v>7915.4</v>
      </c>
      <c r="AA8">
        <v>7739.6</v>
      </c>
      <c r="AB8">
        <v>7859.1</v>
      </c>
      <c r="AC8">
        <v>8037.3</v>
      </c>
      <c r="AD8">
        <v>8128.3</v>
      </c>
      <c r="AE8">
        <v>8294.2000000000007</v>
      </c>
      <c r="AF8">
        <v>8179.8</v>
      </c>
      <c r="AG8">
        <v>8159.3</v>
      </c>
      <c r="AH8">
        <v>8082.7</v>
      </c>
      <c r="AI8">
        <v>8294.2000000000007</v>
      </c>
      <c r="AJ8">
        <v>8338.7000000000007</v>
      </c>
      <c r="AK8">
        <v>8590.4</v>
      </c>
      <c r="AL8">
        <v>8525.2999999999993</v>
      </c>
      <c r="AM8">
        <v>8552.5</v>
      </c>
      <c r="AN8">
        <v>8665.1</v>
      </c>
      <c r="AO8">
        <v>8776.7999999999993</v>
      </c>
      <c r="AP8">
        <v>8744.2000000000007</v>
      </c>
      <c r="AQ8">
        <v>8847.6</v>
      </c>
      <c r="AR8">
        <v>9013.2000000000007</v>
      </c>
      <c r="AS8">
        <v>9016.7999999999993</v>
      </c>
      <c r="AT8">
        <v>9261.7999999999993</v>
      </c>
      <c r="AU8">
        <v>9252.5</v>
      </c>
      <c r="AV8">
        <v>9353</v>
      </c>
      <c r="AW8">
        <v>9597.2000000000007</v>
      </c>
      <c r="AX8">
        <v>9956.7999999999993</v>
      </c>
      <c r="AY8">
        <v>10191.700000000001</v>
      </c>
      <c r="AZ8">
        <v>10218.799999999999</v>
      </c>
      <c r="BA8">
        <v>10220.4</v>
      </c>
      <c r="BB8">
        <v>10203.9</v>
      </c>
      <c r="BC8">
        <v>10111.4</v>
      </c>
      <c r="BD8">
        <v>10025.6</v>
      </c>
      <c r="BE8">
        <v>9717</v>
      </c>
      <c r="BF8">
        <v>9565.5</v>
      </c>
      <c r="BG8">
        <v>9414.9</v>
      </c>
      <c r="BH8">
        <v>9573.2000000000007</v>
      </c>
      <c r="BI8">
        <v>9752</v>
      </c>
      <c r="BJ8">
        <v>9888.4</v>
      </c>
      <c r="BK8">
        <v>10082.200000000001</v>
      </c>
      <c r="BL8">
        <v>10061.9</v>
      </c>
      <c r="BM8">
        <v>10134.4</v>
      </c>
      <c r="BN8">
        <v>10328.299999999999</v>
      </c>
      <c r="BO8">
        <v>10236.700000000001</v>
      </c>
      <c r="BP8">
        <v>10309.1</v>
      </c>
      <c r="BQ8">
        <v>10314.799999999999</v>
      </c>
      <c r="BR8">
        <v>10155.5</v>
      </c>
      <c r="BS8">
        <v>10287.1</v>
      </c>
      <c r="BT8">
        <v>10248</v>
      </c>
      <c r="BU8">
        <v>10349.4</v>
      </c>
      <c r="BV8">
        <v>10408.200000000001</v>
      </c>
      <c r="BW8">
        <v>10699.3</v>
      </c>
      <c r="BX8">
        <v>10830.2</v>
      </c>
      <c r="BY8">
        <v>10607.1</v>
      </c>
      <c r="BZ8">
        <v>10969</v>
      </c>
      <c r="CA8">
        <v>10828.1</v>
      </c>
      <c r="CB8">
        <v>11150.5</v>
      </c>
      <c r="CC8">
        <v>11429.7</v>
      </c>
      <c r="CD8">
        <v>11563.3</v>
      </c>
      <c r="CE8">
        <v>11480</v>
      </c>
      <c r="CF8">
        <v>11423.5</v>
      </c>
      <c r="CG8">
        <v>11654.7</v>
      </c>
      <c r="CH8">
        <v>11564.9</v>
      </c>
      <c r="CI8">
        <v>11905</v>
      </c>
      <c r="CJ8">
        <v>11928.1</v>
      </c>
      <c r="CK8">
        <v>11832.3</v>
      </c>
      <c r="CL8">
        <v>11892.5</v>
      </c>
      <c r="CM8">
        <v>11912.2</v>
      </c>
      <c r="CN8">
        <v>11993.1</v>
      </c>
      <c r="CO8">
        <v>12164.7</v>
      </c>
      <c r="CP8">
        <v>12278.5</v>
      </c>
      <c r="CQ8">
        <v>12280.9</v>
      </c>
    </row>
    <row r="9" spans="1:95" x14ac:dyDescent="0.25">
      <c r="A9" s="7" t="s">
        <v>44</v>
      </c>
      <c r="B9" s="67" t="s">
        <v>84</v>
      </c>
      <c r="C9" s="11" t="s">
        <v>84</v>
      </c>
      <c r="D9" s="11" t="s">
        <v>84</v>
      </c>
      <c r="E9" s="11" t="s">
        <v>84</v>
      </c>
      <c r="F9" s="11">
        <v>114766.8</v>
      </c>
      <c r="G9" s="11">
        <v>116036.7</v>
      </c>
      <c r="H9" s="11">
        <v>117657.60000000001</v>
      </c>
      <c r="I9" s="11">
        <v>118490.2</v>
      </c>
      <c r="J9" s="11">
        <v>119776.9</v>
      </c>
      <c r="K9" s="11">
        <v>121038.9</v>
      </c>
      <c r="L9" s="11">
        <v>122793.3</v>
      </c>
      <c r="M9" s="11">
        <v>124362.5</v>
      </c>
      <c r="N9" s="11">
        <v>126044.8</v>
      </c>
      <c r="O9" s="11">
        <v>126943.5</v>
      </c>
      <c r="P9" s="11">
        <v>128035.1</v>
      </c>
      <c r="Q9" s="11">
        <v>129206.39999999999</v>
      </c>
      <c r="R9">
        <v>131353.20000000001</v>
      </c>
      <c r="S9">
        <v>132815.20000000001</v>
      </c>
      <c r="T9">
        <v>134655.20000000001</v>
      </c>
      <c r="U9">
        <v>136555.6</v>
      </c>
      <c r="V9">
        <v>137411.6</v>
      </c>
      <c r="W9">
        <v>138934.9</v>
      </c>
      <c r="X9">
        <v>140070.29999999999</v>
      </c>
      <c r="Y9">
        <v>141869.9</v>
      </c>
      <c r="Z9">
        <v>142056.4</v>
      </c>
      <c r="AA9">
        <v>142772.70000000001</v>
      </c>
      <c r="AB9">
        <v>143008.79999999999</v>
      </c>
      <c r="AC9">
        <v>143466.5</v>
      </c>
      <c r="AD9">
        <v>142596.29999999999</v>
      </c>
      <c r="AE9">
        <v>143103.6</v>
      </c>
      <c r="AF9">
        <v>143323.1</v>
      </c>
      <c r="AG9">
        <v>143525.9</v>
      </c>
      <c r="AH9">
        <v>143555.6</v>
      </c>
      <c r="AI9">
        <v>143054.29999999999</v>
      </c>
      <c r="AJ9">
        <v>143192.6</v>
      </c>
      <c r="AK9">
        <v>143951.1</v>
      </c>
      <c r="AL9">
        <v>145269.29999999999</v>
      </c>
      <c r="AM9">
        <v>145940.5</v>
      </c>
      <c r="AN9">
        <v>146175.79999999999</v>
      </c>
      <c r="AO9">
        <v>146517.6</v>
      </c>
      <c r="AP9">
        <v>146954.20000000001</v>
      </c>
      <c r="AQ9">
        <v>148026.6</v>
      </c>
      <c r="AR9">
        <v>149993.79999999999</v>
      </c>
      <c r="AS9">
        <v>150932</v>
      </c>
      <c r="AT9">
        <v>151891.1</v>
      </c>
      <c r="AU9">
        <v>154139.6</v>
      </c>
      <c r="AV9">
        <v>155061.5</v>
      </c>
      <c r="AW9">
        <v>156331.79999999999</v>
      </c>
      <c r="AX9">
        <v>158135.29999999999</v>
      </c>
      <c r="AY9">
        <v>158939.9</v>
      </c>
      <c r="AZ9">
        <v>160716.4</v>
      </c>
      <c r="BA9">
        <v>162902.29999999999</v>
      </c>
      <c r="BB9">
        <v>163435.29999999999</v>
      </c>
      <c r="BC9">
        <v>164249.79999999999</v>
      </c>
      <c r="BD9">
        <v>164031.6</v>
      </c>
      <c r="BE9">
        <v>162924.29999999999</v>
      </c>
      <c r="BF9">
        <v>157103.79999999999</v>
      </c>
      <c r="BG9">
        <v>157092.70000000001</v>
      </c>
      <c r="BH9">
        <v>157726.20000000001</v>
      </c>
      <c r="BI9">
        <v>158675</v>
      </c>
      <c r="BJ9">
        <v>158375.9</v>
      </c>
      <c r="BK9">
        <v>159063.9</v>
      </c>
      <c r="BL9">
        <v>159765.9</v>
      </c>
      <c r="BM9">
        <v>161600.9</v>
      </c>
      <c r="BN9">
        <v>162529</v>
      </c>
      <c r="BO9">
        <v>162378.70000000001</v>
      </c>
      <c r="BP9">
        <v>162363.70000000001</v>
      </c>
      <c r="BQ9">
        <v>161375.5</v>
      </c>
      <c r="BR9">
        <v>161075.5</v>
      </c>
      <c r="BS9">
        <v>161146.1</v>
      </c>
      <c r="BT9">
        <v>160431.1</v>
      </c>
      <c r="BU9">
        <v>159306.79999999999</v>
      </c>
      <c r="BV9">
        <v>159818</v>
      </c>
      <c r="BW9">
        <v>159550.79999999999</v>
      </c>
      <c r="BX9">
        <v>160521.20000000001</v>
      </c>
      <c r="BY9">
        <v>161530.5</v>
      </c>
      <c r="BZ9">
        <v>161346.6</v>
      </c>
      <c r="CA9">
        <v>162310.39999999999</v>
      </c>
      <c r="CB9">
        <v>162731.5</v>
      </c>
      <c r="CC9">
        <v>164207.9</v>
      </c>
      <c r="CD9">
        <v>165122.1</v>
      </c>
      <c r="CE9">
        <v>165632.20000000001</v>
      </c>
      <c r="CF9">
        <v>166249.29999999999</v>
      </c>
      <c r="CG9">
        <v>166345.79999999999</v>
      </c>
      <c r="CH9">
        <v>167934.1</v>
      </c>
      <c r="CI9">
        <v>168254.1</v>
      </c>
      <c r="CJ9">
        <v>170041.9</v>
      </c>
      <c r="CK9">
        <v>171328.7</v>
      </c>
      <c r="CL9">
        <v>172239.3</v>
      </c>
      <c r="CM9">
        <v>173726.6</v>
      </c>
      <c r="CN9">
        <v>175060.2</v>
      </c>
      <c r="CO9">
        <v>176597.4</v>
      </c>
      <c r="CP9">
        <v>177523.9</v>
      </c>
      <c r="CQ9">
        <v>178797.4</v>
      </c>
    </row>
    <row r="10" spans="1:95" x14ac:dyDescent="0.25">
      <c r="A10" s="7" t="s">
        <v>45</v>
      </c>
      <c r="B10" s="67" t="s">
        <v>84</v>
      </c>
      <c r="C10" s="11" t="s">
        <v>84</v>
      </c>
      <c r="D10" s="11" t="s">
        <v>84</v>
      </c>
      <c r="E10" s="11" t="s">
        <v>84</v>
      </c>
      <c r="F10" s="11">
        <v>55455</v>
      </c>
      <c r="G10" s="11">
        <v>55977.5</v>
      </c>
      <c r="H10" s="11">
        <v>56205</v>
      </c>
      <c r="I10" s="11">
        <v>56464.2</v>
      </c>
      <c r="J10" s="11">
        <v>56521.7</v>
      </c>
      <c r="K10" s="11">
        <v>56719.199999999997</v>
      </c>
      <c r="L10" s="11">
        <v>57579.5</v>
      </c>
      <c r="M10" s="11">
        <v>58268.800000000003</v>
      </c>
      <c r="N10" s="11">
        <v>58802.400000000001</v>
      </c>
      <c r="O10" s="11">
        <v>59318.6</v>
      </c>
      <c r="P10" s="11">
        <v>59498.400000000001</v>
      </c>
      <c r="Q10" s="11">
        <v>59674.5</v>
      </c>
      <c r="R10">
        <v>60296.2</v>
      </c>
      <c r="S10">
        <v>60916.9</v>
      </c>
      <c r="T10">
        <v>61755.6</v>
      </c>
      <c r="U10">
        <v>62317.1</v>
      </c>
      <c r="V10">
        <v>62938.5</v>
      </c>
      <c r="W10">
        <v>63292.1</v>
      </c>
      <c r="X10">
        <v>63794.9</v>
      </c>
      <c r="Y10">
        <v>64506.7</v>
      </c>
      <c r="Z10">
        <v>64438.1</v>
      </c>
      <c r="AA10">
        <v>64255.9</v>
      </c>
      <c r="AB10">
        <v>64269</v>
      </c>
      <c r="AC10">
        <v>64535.7</v>
      </c>
      <c r="AD10">
        <v>65090.3</v>
      </c>
      <c r="AE10">
        <v>65271.5</v>
      </c>
      <c r="AF10">
        <v>65439.1</v>
      </c>
      <c r="AG10">
        <v>65551</v>
      </c>
      <c r="AH10">
        <v>65760.800000000003</v>
      </c>
      <c r="AI10">
        <v>65913</v>
      </c>
      <c r="AJ10">
        <v>66077.600000000006</v>
      </c>
      <c r="AK10">
        <v>66311.3</v>
      </c>
      <c r="AL10">
        <v>67117.899999999994</v>
      </c>
      <c r="AM10">
        <v>67537.3</v>
      </c>
      <c r="AN10">
        <v>67911.399999999994</v>
      </c>
      <c r="AO10">
        <v>67971.899999999994</v>
      </c>
      <c r="AP10">
        <v>68223.899999999994</v>
      </c>
      <c r="AQ10">
        <v>69157.600000000006</v>
      </c>
      <c r="AR10">
        <v>69588.899999999994</v>
      </c>
      <c r="AS10">
        <v>70204.5</v>
      </c>
      <c r="AT10">
        <v>70806.100000000006</v>
      </c>
      <c r="AU10">
        <v>71327.8</v>
      </c>
      <c r="AV10">
        <v>72172.800000000003</v>
      </c>
      <c r="AW10">
        <v>73015.7</v>
      </c>
      <c r="AX10">
        <v>73727.399999999994</v>
      </c>
      <c r="AY10">
        <v>74440.800000000003</v>
      </c>
      <c r="AZ10">
        <v>74536.600000000006</v>
      </c>
      <c r="BA10">
        <v>75138.600000000006</v>
      </c>
      <c r="BB10">
        <v>76113.8</v>
      </c>
      <c r="BC10">
        <v>76001.8</v>
      </c>
      <c r="BD10">
        <v>75313.7</v>
      </c>
      <c r="BE10">
        <v>73911.7</v>
      </c>
      <c r="BF10">
        <v>72627.8</v>
      </c>
      <c r="BG10">
        <v>72084.3</v>
      </c>
      <c r="BH10">
        <v>72525.600000000006</v>
      </c>
      <c r="BI10">
        <v>73117.3</v>
      </c>
      <c r="BJ10">
        <v>72692.5</v>
      </c>
      <c r="BK10">
        <v>73555.100000000006</v>
      </c>
      <c r="BL10">
        <v>74506</v>
      </c>
      <c r="BM10">
        <v>75064.800000000003</v>
      </c>
      <c r="BN10">
        <v>76012.800000000003</v>
      </c>
      <c r="BO10">
        <v>76320.600000000006</v>
      </c>
      <c r="BP10">
        <v>76077.3</v>
      </c>
      <c r="BQ10">
        <v>76361.3</v>
      </c>
      <c r="BR10">
        <v>76978.5</v>
      </c>
      <c r="BS10">
        <v>76640.3</v>
      </c>
      <c r="BT10">
        <v>76587.3</v>
      </c>
      <c r="BU10">
        <v>76441.7</v>
      </c>
      <c r="BV10">
        <v>76207.7</v>
      </c>
      <c r="BW10">
        <v>76503</v>
      </c>
      <c r="BX10">
        <v>76863</v>
      </c>
      <c r="BY10">
        <v>76997.600000000006</v>
      </c>
      <c r="BZ10">
        <v>77034.600000000006</v>
      </c>
      <c r="CA10">
        <v>77163.3</v>
      </c>
      <c r="CB10">
        <v>77279.899999999994</v>
      </c>
      <c r="CC10">
        <v>77471.899999999994</v>
      </c>
      <c r="CD10">
        <v>77406.5</v>
      </c>
      <c r="CE10">
        <v>77920.399999999994</v>
      </c>
      <c r="CF10">
        <v>78392.800000000003</v>
      </c>
      <c r="CG10">
        <v>78628.2</v>
      </c>
      <c r="CH10">
        <v>79178.600000000006</v>
      </c>
      <c r="CI10">
        <v>79314.7</v>
      </c>
      <c r="CJ10">
        <v>79677.600000000006</v>
      </c>
      <c r="CK10">
        <v>80536.800000000003</v>
      </c>
      <c r="CL10">
        <v>81051.5</v>
      </c>
      <c r="CM10">
        <v>81459.7</v>
      </c>
      <c r="CN10">
        <v>82043</v>
      </c>
      <c r="CO10">
        <v>82819.600000000006</v>
      </c>
      <c r="CP10">
        <v>83602.2</v>
      </c>
      <c r="CQ10">
        <v>83835.100000000006</v>
      </c>
    </row>
    <row r="11" spans="1:95" x14ac:dyDescent="0.25">
      <c r="A11" s="7" t="s">
        <v>16</v>
      </c>
      <c r="B11" s="66">
        <v>33762.1</v>
      </c>
      <c r="C11" s="40">
        <v>34184</v>
      </c>
      <c r="D11" s="40">
        <v>34338.6</v>
      </c>
      <c r="E11" s="40">
        <v>34588.9</v>
      </c>
      <c r="F11" s="40">
        <v>34795.699999999997</v>
      </c>
      <c r="G11" s="40">
        <v>35231.9</v>
      </c>
      <c r="H11" s="40">
        <v>35746.699999999997</v>
      </c>
      <c r="I11" s="40">
        <v>35885.4</v>
      </c>
      <c r="J11" s="40">
        <v>36424.6</v>
      </c>
      <c r="K11" s="40">
        <v>36754.1</v>
      </c>
      <c r="L11" s="40">
        <v>37251.800000000003</v>
      </c>
      <c r="M11" s="40">
        <v>37499.300000000003</v>
      </c>
      <c r="N11" s="40">
        <v>38032.5</v>
      </c>
      <c r="O11" s="40">
        <v>38590.699999999997</v>
      </c>
      <c r="P11" s="40">
        <v>39052.6</v>
      </c>
      <c r="Q11" s="40">
        <v>39342.5</v>
      </c>
      <c r="R11" s="35">
        <v>39861.599999999999</v>
      </c>
      <c r="S11" s="35">
        <v>40070.199999999997</v>
      </c>
      <c r="T11" s="35">
        <v>40422.199999999997</v>
      </c>
      <c r="U11" s="35">
        <v>40691.599999999999</v>
      </c>
      <c r="V11" s="35">
        <v>41598.699999999997</v>
      </c>
      <c r="W11" s="35">
        <v>41356.699999999997</v>
      </c>
      <c r="X11" s="35">
        <v>41935.699999999997</v>
      </c>
      <c r="Y11" s="35">
        <v>42254.1</v>
      </c>
      <c r="Z11" s="35">
        <v>42153.7</v>
      </c>
      <c r="AA11" s="35">
        <v>42512.3</v>
      </c>
      <c r="AB11" s="35">
        <v>42566.5</v>
      </c>
      <c r="AC11" s="35">
        <v>43160.9</v>
      </c>
      <c r="AD11" s="35">
        <v>43271.3</v>
      </c>
      <c r="AE11" s="35">
        <v>43075.3</v>
      </c>
      <c r="AF11" s="35">
        <v>42812.9</v>
      </c>
      <c r="AG11" s="35">
        <v>42543.9</v>
      </c>
      <c r="AH11" s="35">
        <v>42570.2</v>
      </c>
      <c r="AI11" s="35">
        <v>42229.5</v>
      </c>
      <c r="AJ11" s="35">
        <v>42545.5</v>
      </c>
      <c r="AK11" s="35">
        <v>42754.2</v>
      </c>
      <c r="AL11" s="35">
        <v>43144.800000000003</v>
      </c>
      <c r="AM11" s="35">
        <v>43406.8</v>
      </c>
      <c r="AN11" s="35">
        <v>43353.599999999999</v>
      </c>
      <c r="AO11" s="35">
        <v>43275.6</v>
      </c>
      <c r="AP11" s="35">
        <v>43603.1</v>
      </c>
      <c r="AQ11" s="35">
        <v>43785.8</v>
      </c>
      <c r="AR11" s="35">
        <v>43514.5</v>
      </c>
      <c r="AS11" s="35">
        <v>43605.4</v>
      </c>
      <c r="AT11" s="35">
        <v>43955.1</v>
      </c>
      <c r="AU11" s="35">
        <v>44363.4</v>
      </c>
      <c r="AV11" s="35">
        <v>44287.5</v>
      </c>
      <c r="AW11" s="35">
        <v>44613</v>
      </c>
      <c r="AX11" s="35">
        <v>45111.6</v>
      </c>
      <c r="AY11" s="35">
        <v>45288.3</v>
      </c>
      <c r="AZ11" s="35">
        <v>45367.199999999997</v>
      </c>
      <c r="BA11" s="35">
        <v>45868.2</v>
      </c>
      <c r="BB11" s="35">
        <v>45881.4</v>
      </c>
      <c r="BC11" s="35">
        <v>45646.5</v>
      </c>
      <c r="BD11" s="35">
        <v>45540.7</v>
      </c>
      <c r="BE11" s="35">
        <v>44928.6</v>
      </c>
      <c r="BF11" s="35">
        <v>43895.199999999997</v>
      </c>
      <c r="BG11" s="35">
        <v>43954.1</v>
      </c>
      <c r="BH11" s="35">
        <v>44365.3</v>
      </c>
      <c r="BI11" s="35">
        <v>44362.6</v>
      </c>
      <c r="BJ11" s="35">
        <v>44785.4</v>
      </c>
      <c r="BK11" s="35">
        <v>45035.8</v>
      </c>
      <c r="BL11" s="35">
        <v>45117.3</v>
      </c>
      <c r="BM11" s="35">
        <v>44991.4</v>
      </c>
      <c r="BN11" s="35">
        <v>44653.3</v>
      </c>
      <c r="BO11" s="35">
        <v>44449.9</v>
      </c>
      <c r="BP11" s="35">
        <v>44118.7</v>
      </c>
      <c r="BQ11" s="35">
        <v>43420.9</v>
      </c>
      <c r="BR11" s="35">
        <v>43232.5</v>
      </c>
      <c r="BS11" s="35">
        <v>42639.9</v>
      </c>
      <c r="BT11" s="35">
        <v>42173.2</v>
      </c>
      <c r="BU11" s="35">
        <v>41481.5</v>
      </c>
      <c r="BV11" s="35">
        <v>41607.699999999997</v>
      </c>
      <c r="BW11" s="35">
        <v>41902.1</v>
      </c>
      <c r="BX11" s="35">
        <v>41851.599999999999</v>
      </c>
      <c r="BY11" s="35">
        <v>42249.9</v>
      </c>
      <c r="BZ11" s="35">
        <v>42041.5</v>
      </c>
      <c r="CA11" s="35">
        <v>42214.3</v>
      </c>
      <c r="CB11" s="35">
        <v>42290</v>
      </c>
      <c r="CC11" s="35">
        <v>42562.5</v>
      </c>
      <c r="CD11" s="35">
        <v>42851.9</v>
      </c>
      <c r="CE11" s="35">
        <v>43022</v>
      </c>
      <c r="CF11" s="35">
        <v>43083.1</v>
      </c>
      <c r="CG11" s="35">
        <v>43232.6</v>
      </c>
      <c r="CH11" s="35">
        <v>43412.6</v>
      </c>
      <c r="CI11" s="35">
        <v>43583.1</v>
      </c>
      <c r="CJ11" s="35">
        <v>44083.1</v>
      </c>
      <c r="CK11" s="35">
        <v>44426.6</v>
      </c>
      <c r="CL11" s="35">
        <v>44755.5</v>
      </c>
      <c r="CM11" s="35">
        <v>44926.5</v>
      </c>
      <c r="CN11" s="35">
        <v>45183.7</v>
      </c>
      <c r="CO11" s="35">
        <v>45545.3</v>
      </c>
      <c r="CP11" s="35">
        <v>45729.4</v>
      </c>
      <c r="CQ11" s="35">
        <v>46003.5</v>
      </c>
    </row>
    <row r="12" spans="1:95" x14ac:dyDescent="0.25">
      <c r="A12" s="7" t="s">
        <v>46</v>
      </c>
      <c r="B12" s="66">
        <v>175970</v>
      </c>
      <c r="C12" s="40">
        <v>177180</v>
      </c>
      <c r="D12" s="40">
        <v>178023</v>
      </c>
      <c r="E12" s="40">
        <v>179277</v>
      </c>
      <c r="F12" s="40">
        <v>180434</v>
      </c>
      <c r="G12" s="40">
        <v>181582</v>
      </c>
      <c r="H12" s="40">
        <v>183351</v>
      </c>
      <c r="I12" s="40">
        <v>184085</v>
      </c>
      <c r="J12" s="40">
        <v>186181</v>
      </c>
      <c r="K12" s="40">
        <v>187882</v>
      </c>
      <c r="L12" s="40">
        <v>189782</v>
      </c>
      <c r="M12" s="40">
        <v>192523</v>
      </c>
      <c r="N12" s="40">
        <v>194436</v>
      </c>
      <c r="O12" s="40">
        <v>195906</v>
      </c>
      <c r="P12" s="40">
        <v>198255</v>
      </c>
      <c r="Q12" s="40">
        <v>200338</v>
      </c>
      <c r="R12" s="35">
        <v>201961</v>
      </c>
      <c r="S12" s="35">
        <v>205006</v>
      </c>
      <c r="T12" s="35">
        <v>207455</v>
      </c>
      <c r="U12" s="35">
        <v>209896</v>
      </c>
      <c r="V12" s="35">
        <v>213243</v>
      </c>
      <c r="W12" s="35">
        <v>215860</v>
      </c>
      <c r="X12" s="35">
        <v>218203</v>
      </c>
      <c r="Y12" s="35">
        <v>220611</v>
      </c>
      <c r="Z12" s="35">
        <v>222813</v>
      </c>
      <c r="AA12" s="35">
        <v>224584</v>
      </c>
      <c r="AB12" s="35">
        <v>226819</v>
      </c>
      <c r="AC12" s="35">
        <v>228427</v>
      </c>
      <c r="AD12" s="35">
        <v>229727</v>
      </c>
      <c r="AE12" s="35">
        <v>231454</v>
      </c>
      <c r="AF12" s="35">
        <v>232854</v>
      </c>
      <c r="AG12" s="35">
        <v>234603</v>
      </c>
      <c r="AH12" s="35">
        <v>236918</v>
      </c>
      <c r="AI12" s="35">
        <v>238527</v>
      </c>
      <c r="AJ12" s="35">
        <v>240164</v>
      </c>
      <c r="AK12" s="35">
        <v>242630</v>
      </c>
      <c r="AL12" s="35">
        <v>244104</v>
      </c>
      <c r="AM12" s="35">
        <v>245998</v>
      </c>
      <c r="AN12" s="35">
        <v>248476</v>
      </c>
      <c r="AO12" s="35">
        <v>250005</v>
      </c>
      <c r="AP12" s="35">
        <v>252534</v>
      </c>
      <c r="AQ12" s="35">
        <v>255108</v>
      </c>
      <c r="AR12" s="35">
        <v>257527</v>
      </c>
      <c r="AS12" s="35">
        <v>260220</v>
      </c>
      <c r="AT12" s="35">
        <v>263038</v>
      </c>
      <c r="AU12" s="35">
        <v>265785</v>
      </c>
      <c r="AV12" s="35">
        <v>268409</v>
      </c>
      <c r="AW12" s="35">
        <v>270958</v>
      </c>
      <c r="AX12" s="35">
        <v>273730</v>
      </c>
      <c r="AY12" s="35">
        <v>275950</v>
      </c>
      <c r="AZ12" s="35">
        <v>278188</v>
      </c>
      <c r="BA12" s="35">
        <v>280582</v>
      </c>
      <c r="BB12" s="35">
        <v>281862</v>
      </c>
      <c r="BC12" s="35">
        <v>282019</v>
      </c>
      <c r="BD12" s="35">
        <v>279888</v>
      </c>
      <c r="BE12" s="35">
        <v>277069</v>
      </c>
      <c r="BF12" s="35">
        <v>272638</v>
      </c>
      <c r="BG12" s="35">
        <v>269998</v>
      </c>
      <c r="BH12" s="35">
        <v>269158</v>
      </c>
      <c r="BI12" s="35">
        <v>268989</v>
      </c>
      <c r="BJ12" s="35">
        <v>269801</v>
      </c>
      <c r="BK12" s="35">
        <v>270292</v>
      </c>
      <c r="BL12" s="35">
        <v>270423</v>
      </c>
      <c r="BM12" s="35">
        <v>270419</v>
      </c>
      <c r="BN12" s="35">
        <v>269444</v>
      </c>
      <c r="BO12" s="35">
        <v>268153</v>
      </c>
      <c r="BP12" s="35">
        <v>267063</v>
      </c>
      <c r="BQ12" s="35">
        <v>265479</v>
      </c>
      <c r="BR12" s="35">
        <v>263175</v>
      </c>
      <c r="BS12" s="35">
        <v>260671</v>
      </c>
      <c r="BT12" s="35">
        <v>258745</v>
      </c>
      <c r="BU12" s="35">
        <v>256217</v>
      </c>
      <c r="BV12" s="35">
        <v>255338</v>
      </c>
      <c r="BW12" s="35">
        <v>255124</v>
      </c>
      <c r="BX12" s="35">
        <v>254950</v>
      </c>
      <c r="BY12" s="35">
        <v>255677</v>
      </c>
      <c r="BZ12" s="35">
        <v>256688</v>
      </c>
      <c r="CA12" s="35">
        <v>257680</v>
      </c>
      <c r="CB12" s="35">
        <v>259433</v>
      </c>
      <c r="CC12" s="35">
        <v>261379</v>
      </c>
      <c r="CD12" s="35">
        <v>264443</v>
      </c>
      <c r="CE12" s="35">
        <v>266906</v>
      </c>
      <c r="CF12" s="35">
        <v>269498</v>
      </c>
      <c r="CG12" s="35">
        <v>272063</v>
      </c>
      <c r="CH12" s="35">
        <v>273898</v>
      </c>
      <c r="CI12" s="35">
        <v>275758</v>
      </c>
      <c r="CJ12" s="35">
        <v>277861</v>
      </c>
      <c r="CK12" s="35">
        <v>279431</v>
      </c>
      <c r="CL12" s="35">
        <v>281707</v>
      </c>
      <c r="CM12" s="35">
        <v>284169</v>
      </c>
      <c r="CN12" s="35">
        <v>285986</v>
      </c>
      <c r="CO12" s="35">
        <v>288064</v>
      </c>
      <c r="CP12" s="35">
        <v>289665</v>
      </c>
      <c r="CQ12" s="35">
        <v>291296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zoomScale="50" zoomScaleNormal="50" workbookViewId="0"/>
  </sheetViews>
  <sheetFormatPr baseColWidth="10" defaultRowHeight="15" x14ac:dyDescent="0.25"/>
  <cols>
    <col min="2" max="2" width="15" style="54" bestFit="1" customWidth="1"/>
    <col min="3" max="3" width="13.140625" customWidth="1"/>
    <col min="18" max="18" width="16.7109375" customWidth="1"/>
    <col min="19" max="19" width="13.140625" customWidth="1"/>
    <col min="23" max="23" width="20.28515625" customWidth="1"/>
    <col min="24" max="24" width="16.140625" customWidth="1"/>
  </cols>
  <sheetData>
    <row r="1" spans="1:24" ht="30" x14ac:dyDescent="0.25">
      <c r="B1" s="58" t="s">
        <v>263</v>
      </c>
      <c r="C1" s="13" t="s">
        <v>260</v>
      </c>
      <c r="D1" t="s">
        <v>258</v>
      </c>
      <c r="Q1" t="s">
        <v>250</v>
      </c>
      <c r="R1" s="58" t="s">
        <v>264</v>
      </c>
      <c r="S1" s="13" t="s">
        <v>260</v>
      </c>
      <c r="T1" t="s">
        <v>258</v>
      </c>
      <c r="V1" t="s">
        <v>250</v>
      </c>
      <c r="W1" s="58" t="s">
        <v>273</v>
      </c>
      <c r="X1" s="13" t="s">
        <v>260</v>
      </c>
    </row>
    <row r="2" spans="1:24" x14ac:dyDescent="0.25">
      <c r="A2" s="53">
        <v>36161</v>
      </c>
      <c r="B2" s="55">
        <v>1</v>
      </c>
      <c r="Q2" s="53">
        <v>36161</v>
      </c>
      <c r="V2" s="53">
        <v>36161</v>
      </c>
      <c r="W2" s="60">
        <v>0</v>
      </c>
    </row>
    <row r="3" spans="1:24" x14ac:dyDescent="0.25">
      <c r="A3" s="53">
        <v>36251</v>
      </c>
      <c r="B3" s="55">
        <v>1</v>
      </c>
      <c r="C3" s="15"/>
      <c r="D3" s="15">
        <f>AVERAGE($B$3:$B$33)</f>
        <v>0.73325062903225824</v>
      </c>
      <c r="Q3" s="53">
        <v>36251</v>
      </c>
      <c r="R3" s="55">
        <v>0.4166667</v>
      </c>
      <c r="S3" s="15"/>
      <c r="T3" s="15">
        <f>AVERAGE($R$3:$R$33)</f>
        <v>0.68858562258064537</v>
      </c>
      <c r="V3" s="53">
        <v>36251</v>
      </c>
      <c r="W3" s="60">
        <v>0.3333333</v>
      </c>
    </row>
    <row r="4" spans="1:24" x14ac:dyDescent="0.25">
      <c r="A4" s="53">
        <v>36342</v>
      </c>
      <c r="B4" s="55">
        <v>0.83333330000000005</v>
      </c>
      <c r="C4" s="15"/>
      <c r="D4" s="15">
        <f t="shared" ref="D4:D33" si="0">AVERAGE($B$3:$B$33)</f>
        <v>0.73325062903225824</v>
      </c>
      <c r="Q4" s="53">
        <v>36342</v>
      </c>
      <c r="R4" s="55">
        <v>0.83333330000000005</v>
      </c>
      <c r="S4" s="15"/>
      <c r="T4" s="15">
        <f t="shared" ref="T4:T33" si="1">AVERAGE($R$3:$R$33)</f>
        <v>0.68858562258064537</v>
      </c>
      <c r="V4" s="53">
        <v>36342</v>
      </c>
      <c r="W4" s="60">
        <v>0.66666669999999995</v>
      </c>
    </row>
    <row r="5" spans="1:24" x14ac:dyDescent="0.25">
      <c r="A5" s="53">
        <v>36434</v>
      </c>
      <c r="B5" s="55">
        <v>0.66666669999999995</v>
      </c>
      <c r="C5" s="15"/>
      <c r="D5" s="15">
        <f t="shared" si="0"/>
        <v>0.73325062903225824</v>
      </c>
      <c r="Q5" s="53">
        <v>36434</v>
      </c>
      <c r="R5" s="55">
        <v>0.83333330000000005</v>
      </c>
      <c r="S5" s="15"/>
      <c r="T5" s="15">
        <f t="shared" si="1"/>
        <v>0.68858562258064537</v>
      </c>
      <c r="V5" s="53">
        <v>36434</v>
      </c>
      <c r="W5" s="60">
        <v>0.5</v>
      </c>
    </row>
    <row r="6" spans="1:24" x14ac:dyDescent="0.25">
      <c r="A6" s="53">
        <v>36526</v>
      </c>
      <c r="B6" s="55">
        <v>0.1666667</v>
      </c>
      <c r="C6" s="15"/>
      <c r="D6" s="15">
        <f t="shared" si="0"/>
        <v>0.73325062903225824</v>
      </c>
      <c r="Q6" s="53">
        <v>36526</v>
      </c>
      <c r="R6" s="55">
        <v>0.83333330000000005</v>
      </c>
      <c r="S6" s="15"/>
      <c r="T6" s="15">
        <f t="shared" si="1"/>
        <v>0.68858562258064537</v>
      </c>
      <c r="V6" s="53">
        <v>36526</v>
      </c>
      <c r="W6" s="60">
        <v>0</v>
      </c>
    </row>
    <row r="7" spans="1:24" x14ac:dyDescent="0.25">
      <c r="A7" s="53">
        <v>36617</v>
      </c>
      <c r="B7" s="55">
        <v>0.83333330000000005</v>
      </c>
      <c r="C7" s="15"/>
      <c r="D7" s="15">
        <f t="shared" si="0"/>
        <v>0.73325062903225824</v>
      </c>
      <c r="Q7" s="53">
        <v>36617</v>
      </c>
      <c r="R7" s="55">
        <v>0.66666669999999995</v>
      </c>
      <c r="S7" s="15"/>
      <c r="T7" s="15">
        <f t="shared" si="1"/>
        <v>0.68858562258064537</v>
      </c>
      <c r="V7" s="53">
        <v>36617</v>
      </c>
      <c r="W7" s="60">
        <v>0.66666669999999995</v>
      </c>
    </row>
    <row r="8" spans="1:24" x14ac:dyDescent="0.25">
      <c r="A8" s="53">
        <v>36708</v>
      </c>
      <c r="B8" s="55">
        <v>8.3333299999999999E-2</v>
      </c>
      <c r="C8" s="15"/>
      <c r="D8" s="15">
        <f t="shared" si="0"/>
        <v>0.73325062903225824</v>
      </c>
      <c r="Q8" s="53">
        <v>36708</v>
      </c>
      <c r="R8" s="55">
        <v>0.25</v>
      </c>
      <c r="S8" s="15"/>
      <c r="T8" s="15">
        <f t="shared" si="1"/>
        <v>0.68858562258064537</v>
      </c>
      <c r="V8" s="53">
        <v>36708</v>
      </c>
      <c r="W8" s="60">
        <v>0</v>
      </c>
    </row>
    <row r="9" spans="1:24" x14ac:dyDescent="0.25">
      <c r="A9" s="53">
        <v>36800</v>
      </c>
      <c r="B9" s="55">
        <v>0.91666669999999995</v>
      </c>
      <c r="C9" s="15">
        <f>AVERAGE(B2:B9)</f>
        <v>0.6875</v>
      </c>
      <c r="D9" s="15">
        <f t="shared" si="0"/>
        <v>0.73325062903225824</v>
      </c>
      <c r="Q9" s="53">
        <v>36800</v>
      </c>
      <c r="R9" s="55">
        <v>0.66666669999999995</v>
      </c>
      <c r="S9" s="15">
        <f>AVERAGE(R2:R9)</f>
        <v>0.6428571428571429</v>
      </c>
      <c r="T9" s="15">
        <f t="shared" si="1"/>
        <v>0.68858562258064537</v>
      </c>
      <c r="V9" s="53">
        <v>36800</v>
      </c>
      <c r="W9" s="60">
        <v>0.66666669999999995</v>
      </c>
      <c r="X9" s="55">
        <f>AVERAGE(W2:W9)</f>
        <v>0.35416667499999999</v>
      </c>
    </row>
    <row r="10" spans="1:24" x14ac:dyDescent="0.25">
      <c r="A10" s="53">
        <v>36892</v>
      </c>
      <c r="B10" s="55">
        <v>0.92307689999999998</v>
      </c>
      <c r="C10" s="15">
        <f t="shared" ref="C10:C73" si="2">AVERAGE(B3:B10)</f>
        <v>0.67788461249999998</v>
      </c>
      <c r="D10" s="15">
        <f t="shared" si="0"/>
        <v>0.73325062903225824</v>
      </c>
      <c r="Q10" s="53">
        <v>36892</v>
      </c>
      <c r="R10" s="55">
        <v>0.30769229999999997</v>
      </c>
      <c r="S10" s="15">
        <f t="shared" ref="S10:S73" si="3">AVERAGE(R3:R10)</f>
        <v>0.60096153750000003</v>
      </c>
      <c r="T10" s="15">
        <f t="shared" si="1"/>
        <v>0.68858562258064537</v>
      </c>
      <c r="V10" s="53">
        <v>36892</v>
      </c>
      <c r="W10" s="60">
        <v>0.30769229999999997</v>
      </c>
      <c r="X10" s="55">
        <f t="shared" ref="X10:X73" si="4">AVERAGE(W3:W10)</f>
        <v>0.39262821249999996</v>
      </c>
    </row>
    <row r="11" spans="1:24" x14ac:dyDescent="0.25">
      <c r="A11" s="53">
        <v>36982</v>
      </c>
      <c r="B11" s="55">
        <v>0.76923079999999999</v>
      </c>
      <c r="C11" s="15">
        <f t="shared" si="2"/>
        <v>0.64903846249999997</v>
      </c>
      <c r="D11" s="15">
        <f t="shared" si="0"/>
        <v>0.73325062903225824</v>
      </c>
      <c r="Q11" s="53">
        <v>36982</v>
      </c>
      <c r="R11" s="55">
        <v>0.84615390000000001</v>
      </c>
      <c r="S11" s="15">
        <f t="shared" si="3"/>
        <v>0.65464743749999998</v>
      </c>
      <c r="T11" s="15">
        <f t="shared" si="1"/>
        <v>0.68858562258064537</v>
      </c>
      <c r="V11" s="53">
        <v>36982</v>
      </c>
      <c r="W11" s="60">
        <v>0.61538459999999995</v>
      </c>
      <c r="X11" s="55">
        <f t="shared" si="4"/>
        <v>0.42788462499999996</v>
      </c>
    </row>
    <row r="12" spans="1:24" x14ac:dyDescent="0.25">
      <c r="A12" s="53">
        <v>37073</v>
      </c>
      <c r="B12" s="55">
        <v>0.53846159999999998</v>
      </c>
      <c r="C12" s="15">
        <f t="shared" si="2"/>
        <v>0.61217949999999999</v>
      </c>
      <c r="D12" s="15">
        <f t="shared" si="0"/>
        <v>0.73325062903225824</v>
      </c>
      <c r="Q12" s="53">
        <v>37073</v>
      </c>
      <c r="R12" s="55">
        <v>0.76923079999999999</v>
      </c>
      <c r="S12" s="15">
        <f t="shared" si="3"/>
        <v>0.64663462500000002</v>
      </c>
      <c r="T12" s="15">
        <f t="shared" si="1"/>
        <v>0.68858562258064537</v>
      </c>
      <c r="V12" s="53">
        <v>37073</v>
      </c>
      <c r="W12" s="60">
        <v>0.46153850000000002</v>
      </c>
      <c r="X12" s="55">
        <f t="shared" si="4"/>
        <v>0.40224359999999998</v>
      </c>
    </row>
    <row r="13" spans="1:24" x14ac:dyDescent="0.25">
      <c r="A13" s="53">
        <v>37165</v>
      </c>
      <c r="B13" s="55">
        <v>0.53846159999999998</v>
      </c>
      <c r="C13" s="15">
        <f t="shared" si="2"/>
        <v>0.59615386249999991</v>
      </c>
      <c r="D13" s="15">
        <f t="shared" si="0"/>
        <v>0.73325062903225824</v>
      </c>
      <c r="Q13" s="53">
        <v>37165</v>
      </c>
      <c r="R13" s="55">
        <v>0.84615390000000001</v>
      </c>
      <c r="S13" s="15">
        <f t="shared" si="3"/>
        <v>0.64823719999999996</v>
      </c>
      <c r="T13" s="15">
        <f t="shared" si="1"/>
        <v>0.68858562258064537</v>
      </c>
      <c r="V13" s="53">
        <v>37165</v>
      </c>
      <c r="W13" s="60">
        <v>0.3846154</v>
      </c>
      <c r="X13" s="55">
        <f t="shared" si="4"/>
        <v>0.38782052499999997</v>
      </c>
    </row>
    <row r="14" spans="1:24" x14ac:dyDescent="0.25">
      <c r="A14" s="53">
        <v>37257</v>
      </c>
      <c r="B14" s="55">
        <v>0.53846159999999998</v>
      </c>
      <c r="C14" s="15">
        <f t="shared" si="2"/>
        <v>0.64262822499999994</v>
      </c>
      <c r="D14" s="15">
        <f t="shared" si="0"/>
        <v>0.73325062903225824</v>
      </c>
      <c r="Q14" s="53">
        <v>37257</v>
      </c>
      <c r="R14" s="55">
        <v>0.69230769999999997</v>
      </c>
      <c r="S14" s="15">
        <f t="shared" si="3"/>
        <v>0.63060899999999998</v>
      </c>
      <c r="T14" s="15">
        <f t="shared" si="1"/>
        <v>0.68858562258064537</v>
      </c>
      <c r="V14" s="53">
        <v>37257</v>
      </c>
      <c r="W14" s="60">
        <v>0.30769229999999997</v>
      </c>
      <c r="X14" s="55">
        <f t="shared" si="4"/>
        <v>0.42628206249999995</v>
      </c>
    </row>
    <row r="15" spans="1:24" x14ac:dyDescent="0.25">
      <c r="A15" s="53">
        <v>37347</v>
      </c>
      <c r="B15" s="55">
        <v>0.3846154</v>
      </c>
      <c r="C15" s="15">
        <f t="shared" si="2"/>
        <v>0.58653848749999993</v>
      </c>
      <c r="D15" s="15">
        <f t="shared" si="0"/>
        <v>0.73325062903225824</v>
      </c>
      <c r="Q15" s="53">
        <v>37347</v>
      </c>
      <c r="R15" s="55">
        <v>0.46153850000000002</v>
      </c>
      <c r="S15" s="15">
        <f t="shared" si="3"/>
        <v>0.60496797499999988</v>
      </c>
      <c r="T15" s="15">
        <f t="shared" si="1"/>
        <v>0.68858562258064537</v>
      </c>
      <c r="V15" s="53">
        <v>37347</v>
      </c>
      <c r="W15" s="60">
        <v>0.15384619999999999</v>
      </c>
      <c r="X15" s="55">
        <f t="shared" si="4"/>
        <v>0.36217949999999993</v>
      </c>
    </row>
    <row r="16" spans="1:24" x14ac:dyDescent="0.25">
      <c r="A16" s="53">
        <v>37438</v>
      </c>
      <c r="B16" s="55">
        <v>0.30769229999999997</v>
      </c>
      <c r="C16" s="15">
        <f t="shared" si="2"/>
        <v>0.61458336250000001</v>
      </c>
      <c r="D16" s="15">
        <f t="shared" si="0"/>
        <v>0.73325062903225824</v>
      </c>
      <c r="Q16" s="53">
        <v>37438</v>
      </c>
      <c r="R16" s="55">
        <v>0.76923079999999999</v>
      </c>
      <c r="S16" s="15">
        <f t="shared" si="3"/>
        <v>0.66987182499999998</v>
      </c>
      <c r="T16" s="15">
        <f t="shared" si="1"/>
        <v>0.68858562258064537</v>
      </c>
      <c r="V16" s="53">
        <v>37438</v>
      </c>
      <c r="W16" s="60">
        <v>0.15384619999999999</v>
      </c>
      <c r="X16" s="55">
        <f t="shared" si="4"/>
        <v>0.38141027499999991</v>
      </c>
    </row>
    <row r="17" spans="1:24" x14ac:dyDescent="0.25">
      <c r="A17" s="53">
        <v>37530</v>
      </c>
      <c r="B17" s="55">
        <v>7.6923099999999994E-2</v>
      </c>
      <c r="C17" s="15">
        <f t="shared" si="2"/>
        <v>0.50961541249999998</v>
      </c>
      <c r="D17" s="15">
        <f t="shared" si="0"/>
        <v>0.73325062903225824</v>
      </c>
      <c r="Q17" s="53">
        <v>37530</v>
      </c>
      <c r="R17" s="55">
        <v>0.84615390000000001</v>
      </c>
      <c r="S17" s="15">
        <f t="shared" si="3"/>
        <v>0.69230772500000004</v>
      </c>
      <c r="T17" s="15">
        <f t="shared" si="1"/>
        <v>0.68858562258064537</v>
      </c>
      <c r="V17" s="53">
        <v>37530</v>
      </c>
      <c r="W17" s="60">
        <v>7.6923099999999994E-2</v>
      </c>
      <c r="X17" s="55">
        <f t="shared" si="4"/>
        <v>0.30769232499999993</v>
      </c>
    </row>
    <row r="18" spans="1:24" ht="15" customHeight="1" x14ac:dyDescent="0.25">
      <c r="A18" s="53">
        <v>37622</v>
      </c>
      <c r="B18" s="55">
        <v>1</v>
      </c>
      <c r="C18" s="15">
        <f t="shared" si="2"/>
        <v>0.51923079999999999</v>
      </c>
      <c r="D18" s="15">
        <f t="shared" si="0"/>
        <v>0.73325062903225824</v>
      </c>
      <c r="E18" s="99" t="s">
        <v>252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Q18" s="53">
        <v>37622</v>
      </c>
      <c r="R18" s="55">
        <v>0.84615390000000001</v>
      </c>
      <c r="S18" s="15">
        <f t="shared" si="3"/>
        <v>0.75961542500000001</v>
      </c>
      <c r="T18" s="15">
        <f t="shared" si="1"/>
        <v>0.68858562258064537</v>
      </c>
      <c r="V18" s="53">
        <v>37622</v>
      </c>
      <c r="W18" s="60">
        <v>0.76923079999999999</v>
      </c>
      <c r="X18" s="55">
        <f t="shared" si="4"/>
        <v>0.3653846375</v>
      </c>
    </row>
    <row r="19" spans="1:24" x14ac:dyDescent="0.25">
      <c r="A19" s="53">
        <v>37712</v>
      </c>
      <c r="B19" s="55">
        <v>1</v>
      </c>
      <c r="C19" s="15">
        <f t="shared" si="2"/>
        <v>0.54807695000000001</v>
      </c>
      <c r="D19" s="15">
        <f t="shared" si="0"/>
        <v>0.73325062903225824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Q19" s="53">
        <v>37712</v>
      </c>
      <c r="R19" s="55">
        <v>0.76923079999999999</v>
      </c>
      <c r="S19" s="15">
        <f t="shared" si="3"/>
        <v>0.75000003749999999</v>
      </c>
      <c r="T19" s="15">
        <f t="shared" si="1"/>
        <v>0.68858562258064537</v>
      </c>
      <c r="V19" s="53">
        <v>37712</v>
      </c>
      <c r="W19" s="60">
        <v>0.69230769999999997</v>
      </c>
      <c r="X19" s="55">
        <f t="shared" si="4"/>
        <v>0.37500002499999996</v>
      </c>
    </row>
    <row r="20" spans="1:24" x14ac:dyDescent="0.25">
      <c r="A20" s="53">
        <v>37803</v>
      </c>
      <c r="B20" s="55">
        <v>1</v>
      </c>
      <c r="C20" s="15">
        <f t="shared" si="2"/>
        <v>0.60576925000000004</v>
      </c>
      <c r="D20" s="15">
        <f t="shared" si="0"/>
        <v>0.73325062903225824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Q20" s="53">
        <v>37803</v>
      </c>
      <c r="R20" s="55">
        <v>0.61538459999999995</v>
      </c>
      <c r="S20" s="15">
        <f t="shared" si="3"/>
        <v>0.73076926249999996</v>
      </c>
      <c r="T20" s="15">
        <f t="shared" si="1"/>
        <v>0.68858562258064537</v>
      </c>
      <c r="V20" s="53">
        <v>37803</v>
      </c>
      <c r="W20" s="60">
        <v>0.53846159999999998</v>
      </c>
      <c r="X20" s="55">
        <f t="shared" si="4"/>
        <v>0.38461541249999998</v>
      </c>
    </row>
    <row r="21" spans="1:24" x14ac:dyDescent="0.25">
      <c r="A21" s="53">
        <v>37895</v>
      </c>
      <c r="B21" s="55">
        <v>0.76923079999999999</v>
      </c>
      <c r="C21" s="15">
        <f t="shared" si="2"/>
        <v>0.63461539999999994</v>
      </c>
      <c r="D21" s="15">
        <f t="shared" si="0"/>
        <v>0.73325062903225824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Q21" s="53">
        <v>37895</v>
      </c>
      <c r="R21" s="55">
        <v>0.76923079999999999</v>
      </c>
      <c r="S21" s="15">
        <f t="shared" si="3"/>
        <v>0.72115387499999994</v>
      </c>
      <c r="T21" s="15">
        <f t="shared" si="1"/>
        <v>0.68858562258064537</v>
      </c>
      <c r="V21" s="53">
        <v>37895</v>
      </c>
      <c r="W21" s="60">
        <v>0.53846159999999998</v>
      </c>
      <c r="X21" s="55">
        <f t="shared" si="4"/>
        <v>0.4038461874999999</v>
      </c>
    </row>
    <row r="22" spans="1:24" x14ac:dyDescent="0.25">
      <c r="A22" s="53">
        <v>37987</v>
      </c>
      <c r="B22" s="55">
        <v>0.92307689999999998</v>
      </c>
      <c r="C22" s="15">
        <f t="shared" si="2"/>
        <v>0.68269231249999995</v>
      </c>
      <c r="D22" s="15">
        <f t="shared" si="0"/>
        <v>0.73325062903225824</v>
      </c>
      <c r="Q22" s="53">
        <v>37987</v>
      </c>
      <c r="R22" s="55">
        <v>0.61538459999999995</v>
      </c>
      <c r="S22" s="15">
        <f t="shared" si="3"/>
        <v>0.71153848749999993</v>
      </c>
      <c r="T22" s="15">
        <f t="shared" si="1"/>
        <v>0.68858562258064537</v>
      </c>
      <c r="V22" s="53">
        <v>37987</v>
      </c>
      <c r="W22" s="60">
        <v>0.53846159999999998</v>
      </c>
      <c r="X22" s="55">
        <f t="shared" si="4"/>
        <v>0.43269234999999995</v>
      </c>
    </row>
    <row r="23" spans="1:24" x14ac:dyDescent="0.25">
      <c r="A23" s="53">
        <v>38078</v>
      </c>
      <c r="B23" s="55">
        <v>0.92307689999999998</v>
      </c>
      <c r="C23" s="15">
        <f t="shared" si="2"/>
        <v>0.75</v>
      </c>
      <c r="D23" s="15">
        <f t="shared" si="0"/>
        <v>0.73325062903225824</v>
      </c>
      <c r="Q23" s="53">
        <v>38078</v>
      </c>
      <c r="R23" s="55">
        <v>0.61538459999999995</v>
      </c>
      <c r="S23" s="15">
        <f t="shared" si="3"/>
        <v>0.73076924999999993</v>
      </c>
      <c r="T23" s="15">
        <f t="shared" si="1"/>
        <v>0.68858562258064537</v>
      </c>
      <c r="V23" s="53">
        <v>38078</v>
      </c>
      <c r="W23" s="60">
        <v>0.61538459999999995</v>
      </c>
      <c r="X23" s="55">
        <f t="shared" si="4"/>
        <v>0.49038464999999992</v>
      </c>
    </row>
    <row r="24" spans="1:24" x14ac:dyDescent="0.25">
      <c r="A24" s="53">
        <v>38169</v>
      </c>
      <c r="B24" s="55">
        <v>0.84615390000000001</v>
      </c>
      <c r="C24" s="15">
        <f t="shared" si="2"/>
        <v>0.81730769999999997</v>
      </c>
      <c r="D24" s="15">
        <f t="shared" si="0"/>
        <v>0.73325062903225824</v>
      </c>
      <c r="Q24" s="53">
        <v>38169</v>
      </c>
      <c r="R24" s="55">
        <v>0.61538459999999995</v>
      </c>
      <c r="S24" s="15">
        <f t="shared" si="3"/>
        <v>0.71153847499999989</v>
      </c>
      <c r="T24" s="15">
        <f t="shared" si="1"/>
        <v>0.68858562258064537</v>
      </c>
      <c r="V24" s="53">
        <v>38169</v>
      </c>
      <c r="W24" s="60">
        <v>0.53846159999999998</v>
      </c>
      <c r="X24" s="55">
        <f t="shared" si="4"/>
        <v>0.53846157500000003</v>
      </c>
    </row>
    <row r="25" spans="1:24" x14ac:dyDescent="0.25">
      <c r="A25" s="53">
        <v>38261</v>
      </c>
      <c r="B25" s="55">
        <v>0.92307689999999998</v>
      </c>
      <c r="C25" s="15">
        <f t="shared" si="2"/>
        <v>0.92307692499999994</v>
      </c>
      <c r="D25" s="15">
        <f t="shared" si="0"/>
        <v>0.73325062903225824</v>
      </c>
      <c r="Q25" s="53">
        <v>38261</v>
      </c>
      <c r="R25" s="55">
        <v>0.69230769999999997</v>
      </c>
      <c r="S25" s="15">
        <f t="shared" si="3"/>
        <v>0.69230769999999986</v>
      </c>
      <c r="T25" s="15">
        <f t="shared" si="1"/>
        <v>0.68858562258064537</v>
      </c>
      <c r="V25" s="53">
        <v>38261</v>
      </c>
      <c r="W25" s="60">
        <v>0.61538459999999995</v>
      </c>
      <c r="X25" s="55">
        <f t="shared" si="4"/>
        <v>0.60576926249999996</v>
      </c>
    </row>
    <row r="26" spans="1:24" x14ac:dyDescent="0.25">
      <c r="A26" s="53">
        <v>38353</v>
      </c>
      <c r="B26" s="55">
        <v>1</v>
      </c>
      <c r="C26" s="15">
        <f t="shared" si="2"/>
        <v>0.92307692499999994</v>
      </c>
      <c r="D26" s="15">
        <f t="shared" si="0"/>
        <v>0.73325062903225824</v>
      </c>
      <c r="Q26" s="53">
        <v>38353</v>
      </c>
      <c r="R26" s="55">
        <v>0.76923079999999999</v>
      </c>
      <c r="S26" s="15">
        <f t="shared" si="3"/>
        <v>0.68269231249999995</v>
      </c>
      <c r="T26" s="15">
        <f t="shared" si="1"/>
        <v>0.68858562258064537</v>
      </c>
      <c r="V26" s="53">
        <v>38353</v>
      </c>
      <c r="W26" s="60">
        <v>0.69230769999999997</v>
      </c>
      <c r="X26" s="55">
        <f t="shared" si="4"/>
        <v>0.59615387499999994</v>
      </c>
    </row>
    <row r="27" spans="1:24" x14ac:dyDescent="0.25">
      <c r="A27" s="53">
        <v>38443</v>
      </c>
      <c r="B27" s="55">
        <v>0.92307689999999998</v>
      </c>
      <c r="C27" s="15">
        <f t="shared" si="2"/>
        <v>0.91346153749999992</v>
      </c>
      <c r="D27" s="15">
        <f t="shared" si="0"/>
        <v>0.73325062903225824</v>
      </c>
      <c r="Q27" s="53">
        <v>38443</v>
      </c>
      <c r="R27" s="55">
        <v>0.61538459999999995</v>
      </c>
      <c r="S27" s="15">
        <f t="shared" si="3"/>
        <v>0.66346153749999992</v>
      </c>
      <c r="T27" s="15">
        <f t="shared" si="1"/>
        <v>0.68858562258064537</v>
      </c>
      <c r="V27" s="53">
        <v>38443</v>
      </c>
      <c r="W27" s="60">
        <v>0.53846159999999998</v>
      </c>
      <c r="X27" s="55">
        <f t="shared" si="4"/>
        <v>0.57692311249999995</v>
      </c>
    </row>
    <row r="28" spans="1:24" x14ac:dyDescent="0.25">
      <c r="A28" s="53">
        <v>38534</v>
      </c>
      <c r="B28" s="55">
        <v>1</v>
      </c>
      <c r="C28" s="15">
        <f t="shared" si="2"/>
        <v>0.91346153750000003</v>
      </c>
      <c r="D28" s="15">
        <f t="shared" si="0"/>
        <v>0.73325062903225824</v>
      </c>
      <c r="Q28" s="53">
        <v>38534</v>
      </c>
      <c r="R28" s="55">
        <v>0.69230769999999997</v>
      </c>
      <c r="S28" s="15">
        <f t="shared" si="3"/>
        <v>0.67307692499999994</v>
      </c>
      <c r="T28" s="15">
        <f t="shared" si="1"/>
        <v>0.68858562258064537</v>
      </c>
      <c r="V28" s="53">
        <v>38534</v>
      </c>
      <c r="W28" s="60">
        <v>0.69230769999999997</v>
      </c>
      <c r="X28" s="55">
        <f t="shared" si="4"/>
        <v>0.59615387499999994</v>
      </c>
    </row>
    <row r="29" spans="1:24" x14ac:dyDescent="0.25">
      <c r="A29" s="53">
        <v>38626</v>
      </c>
      <c r="B29" s="55">
        <v>0.92307689999999998</v>
      </c>
      <c r="C29" s="15">
        <f t="shared" si="2"/>
        <v>0.93269229999999992</v>
      </c>
      <c r="D29" s="15">
        <f t="shared" si="0"/>
        <v>0.73325062903225824</v>
      </c>
      <c r="Q29" s="53">
        <v>38626</v>
      </c>
      <c r="R29" s="55">
        <v>0.61538459999999995</v>
      </c>
      <c r="S29" s="15">
        <f t="shared" si="3"/>
        <v>0.6538461499999999</v>
      </c>
      <c r="T29" s="15">
        <f t="shared" si="1"/>
        <v>0.68858562258064537</v>
      </c>
      <c r="V29" s="53">
        <v>38626</v>
      </c>
      <c r="W29" s="60">
        <v>0.53846159999999998</v>
      </c>
      <c r="X29" s="55">
        <f t="shared" si="4"/>
        <v>0.59615387499999983</v>
      </c>
    </row>
    <row r="30" spans="1:24" x14ac:dyDescent="0.25">
      <c r="A30" s="53">
        <v>38718</v>
      </c>
      <c r="B30" s="55">
        <v>0.53846159999999998</v>
      </c>
      <c r="C30" s="15">
        <f t="shared" si="2"/>
        <v>0.88461538749999991</v>
      </c>
      <c r="D30" s="15">
        <f t="shared" si="0"/>
        <v>0.73325062903225824</v>
      </c>
      <c r="Q30" s="53">
        <v>38718</v>
      </c>
      <c r="R30" s="55">
        <v>0.92307689999999998</v>
      </c>
      <c r="S30" s="15">
        <f t="shared" si="3"/>
        <v>0.69230768749999994</v>
      </c>
      <c r="T30" s="15">
        <f t="shared" si="1"/>
        <v>0.68858562258064537</v>
      </c>
      <c r="V30" s="53">
        <v>38718</v>
      </c>
      <c r="W30" s="60">
        <v>0.46153850000000002</v>
      </c>
      <c r="X30" s="55">
        <f t="shared" si="4"/>
        <v>0.58653848749999982</v>
      </c>
    </row>
    <row r="31" spans="1:24" x14ac:dyDescent="0.25">
      <c r="A31" s="53">
        <v>38808</v>
      </c>
      <c r="B31" s="55">
        <v>0.69230769999999997</v>
      </c>
      <c r="C31" s="15">
        <f t="shared" si="2"/>
        <v>0.85576923749999989</v>
      </c>
      <c r="D31" s="15">
        <f t="shared" si="0"/>
        <v>0.73325062903225824</v>
      </c>
      <c r="Q31" s="53">
        <v>38808</v>
      </c>
      <c r="R31" s="55">
        <v>0.53846159999999998</v>
      </c>
      <c r="S31" s="15">
        <f t="shared" si="3"/>
        <v>0.68269231249999995</v>
      </c>
      <c r="T31" s="15">
        <f t="shared" si="1"/>
        <v>0.68858562258064537</v>
      </c>
      <c r="V31" s="53">
        <v>38808</v>
      </c>
      <c r="W31" s="60">
        <v>0.46153850000000002</v>
      </c>
      <c r="X31" s="55">
        <f t="shared" si="4"/>
        <v>0.56730772499999982</v>
      </c>
    </row>
    <row r="32" spans="1:24" x14ac:dyDescent="0.25">
      <c r="A32" s="53">
        <v>38899</v>
      </c>
      <c r="B32" s="55">
        <v>0.76923079999999999</v>
      </c>
      <c r="C32" s="15">
        <f t="shared" si="2"/>
        <v>0.84615384999999987</v>
      </c>
      <c r="D32" s="15">
        <f t="shared" si="0"/>
        <v>0.73325062903225824</v>
      </c>
      <c r="Q32" s="53">
        <v>38899</v>
      </c>
      <c r="R32" s="55">
        <v>0.76923079999999999</v>
      </c>
      <c r="S32" s="15">
        <f t="shared" si="3"/>
        <v>0.70192308749999999</v>
      </c>
      <c r="T32" s="15">
        <f t="shared" si="1"/>
        <v>0.68858562258064537</v>
      </c>
      <c r="V32" s="53">
        <v>38899</v>
      </c>
      <c r="W32" s="60">
        <v>0.69230769999999997</v>
      </c>
      <c r="X32" s="55">
        <f t="shared" si="4"/>
        <v>0.58653848749999993</v>
      </c>
    </row>
    <row r="33" spans="1:24" x14ac:dyDescent="0.25">
      <c r="A33" s="53">
        <v>38991</v>
      </c>
      <c r="B33" s="55">
        <v>0.92307689999999998</v>
      </c>
      <c r="C33" s="15">
        <f t="shared" si="2"/>
        <v>0.84615384999999987</v>
      </c>
      <c r="D33" s="15">
        <f t="shared" si="0"/>
        <v>0.73325062903225824</v>
      </c>
      <c r="Q33" s="53">
        <v>38991</v>
      </c>
      <c r="R33" s="55">
        <v>0.84615390000000001</v>
      </c>
      <c r="S33" s="15">
        <f t="shared" si="3"/>
        <v>0.72115386250000002</v>
      </c>
      <c r="T33" s="15">
        <f t="shared" si="1"/>
        <v>0.68858562258064537</v>
      </c>
      <c r="V33" s="53">
        <v>38991</v>
      </c>
      <c r="W33" s="60">
        <v>0.84615390000000001</v>
      </c>
      <c r="X33" s="55">
        <f t="shared" si="4"/>
        <v>0.61538464999999998</v>
      </c>
    </row>
    <row r="34" spans="1:24" x14ac:dyDescent="0.25">
      <c r="A34" s="53">
        <v>39083</v>
      </c>
      <c r="B34" s="55">
        <v>0.85714290000000004</v>
      </c>
      <c r="C34" s="15">
        <f t="shared" si="2"/>
        <v>0.82829671249999992</v>
      </c>
      <c r="D34" s="15">
        <f>AVERAGE($B$34:$B$57)</f>
        <v>0.7917152999999999</v>
      </c>
      <c r="Q34" s="53">
        <v>39083</v>
      </c>
      <c r="R34" s="55">
        <v>0.78571429999999998</v>
      </c>
      <c r="S34" s="15">
        <f t="shared" si="3"/>
        <v>0.72321429999999998</v>
      </c>
      <c r="T34" s="15">
        <f>AVERAGE($R$34:$R$57)</f>
        <v>0.76437032916666692</v>
      </c>
      <c r="V34" s="53">
        <v>39083</v>
      </c>
      <c r="W34" s="60">
        <v>0.78571429999999998</v>
      </c>
      <c r="X34" s="55">
        <f t="shared" si="4"/>
        <v>0.62706047499999995</v>
      </c>
    </row>
    <row r="35" spans="1:24" x14ac:dyDescent="0.25">
      <c r="A35" s="53">
        <v>39173</v>
      </c>
      <c r="B35" s="55">
        <v>0.85714290000000004</v>
      </c>
      <c r="C35" s="15">
        <f t="shared" si="2"/>
        <v>0.82005496249999998</v>
      </c>
      <c r="D35" s="15">
        <f t="shared" ref="D35:D57" si="5">AVERAGE($B$34:$B$57)</f>
        <v>0.7917152999999999</v>
      </c>
      <c r="Q35" s="53">
        <v>39173</v>
      </c>
      <c r="R35" s="55">
        <v>0.71428570000000002</v>
      </c>
      <c r="S35" s="15">
        <f t="shared" si="3"/>
        <v>0.73557693749999986</v>
      </c>
      <c r="T35" s="15">
        <f t="shared" ref="T35:T57" si="6">AVERAGE($R$34:$R$57)</f>
        <v>0.76437032916666692</v>
      </c>
      <c r="V35" s="53">
        <v>39173</v>
      </c>
      <c r="W35" s="60">
        <v>0.64285709999999996</v>
      </c>
      <c r="X35" s="55">
        <f t="shared" si="4"/>
        <v>0.64010991249999993</v>
      </c>
    </row>
    <row r="36" spans="1:24" x14ac:dyDescent="0.25">
      <c r="A36" s="53">
        <v>39264</v>
      </c>
      <c r="B36" s="55">
        <v>0.92857140000000005</v>
      </c>
      <c r="C36" s="15">
        <f t="shared" si="2"/>
        <v>0.8111263875000001</v>
      </c>
      <c r="D36" s="15">
        <f t="shared" si="5"/>
        <v>0.7917152999999999</v>
      </c>
      <c r="Q36" s="53">
        <v>39264</v>
      </c>
      <c r="R36" s="55">
        <v>0.64285709999999996</v>
      </c>
      <c r="S36" s="15">
        <f t="shared" si="3"/>
        <v>0.72939561249999996</v>
      </c>
      <c r="T36" s="15">
        <f t="shared" si="6"/>
        <v>0.76437032916666692</v>
      </c>
      <c r="V36" s="53">
        <v>39264</v>
      </c>
      <c r="W36" s="60">
        <v>0.64285709999999996</v>
      </c>
      <c r="X36" s="55">
        <f t="shared" si="4"/>
        <v>0.63392858749999992</v>
      </c>
    </row>
    <row r="37" spans="1:24" x14ac:dyDescent="0.25">
      <c r="A37" s="53">
        <v>39356</v>
      </c>
      <c r="B37" s="55">
        <v>0.92857140000000005</v>
      </c>
      <c r="C37" s="15">
        <f t="shared" si="2"/>
        <v>0.81181320000000001</v>
      </c>
      <c r="D37" s="15">
        <f t="shared" si="5"/>
        <v>0.7917152999999999</v>
      </c>
      <c r="Q37" s="53">
        <v>39356</v>
      </c>
      <c r="R37" s="55">
        <v>0.71428570000000002</v>
      </c>
      <c r="S37" s="15">
        <f t="shared" si="3"/>
        <v>0.74175824999999995</v>
      </c>
      <c r="T37" s="15">
        <f t="shared" si="6"/>
        <v>0.76437032916666692</v>
      </c>
      <c r="V37" s="53">
        <v>39356</v>
      </c>
      <c r="W37" s="60">
        <v>0.71428570000000002</v>
      </c>
      <c r="X37" s="55">
        <f t="shared" si="4"/>
        <v>0.65590660000000001</v>
      </c>
    </row>
    <row r="38" spans="1:24" x14ac:dyDescent="0.25">
      <c r="A38" s="53">
        <v>39448</v>
      </c>
      <c r="B38" s="55">
        <v>0.875</v>
      </c>
      <c r="C38" s="15">
        <f t="shared" si="2"/>
        <v>0.85388050000000004</v>
      </c>
      <c r="D38" s="15">
        <f t="shared" si="5"/>
        <v>0.7917152999999999</v>
      </c>
      <c r="Q38" s="53">
        <v>39448</v>
      </c>
      <c r="R38" s="55">
        <v>0.625</v>
      </c>
      <c r="S38" s="15">
        <f t="shared" si="3"/>
        <v>0.70449863749999997</v>
      </c>
      <c r="T38" s="15">
        <f t="shared" si="6"/>
        <v>0.76437032916666692</v>
      </c>
      <c r="V38" s="53">
        <v>39448</v>
      </c>
      <c r="W38" s="60">
        <v>0.625</v>
      </c>
      <c r="X38" s="55">
        <f t="shared" si="4"/>
        <v>0.67633928750000005</v>
      </c>
    </row>
    <row r="39" spans="1:24" x14ac:dyDescent="0.25">
      <c r="A39" s="53">
        <v>39539</v>
      </c>
      <c r="B39" s="55">
        <v>0.875</v>
      </c>
      <c r="C39" s="15">
        <f t="shared" si="2"/>
        <v>0.87671703750000007</v>
      </c>
      <c r="D39" s="15">
        <f t="shared" si="5"/>
        <v>0.7917152999999999</v>
      </c>
      <c r="Q39" s="53">
        <v>39539</v>
      </c>
      <c r="R39" s="55">
        <v>0.75</v>
      </c>
      <c r="S39" s="15">
        <f t="shared" si="3"/>
        <v>0.7309409375</v>
      </c>
      <c r="T39" s="15">
        <f t="shared" si="6"/>
        <v>0.76437032916666692</v>
      </c>
      <c r="V39" s="53">
        <v>39539</v>
      </c>
      <c r="W39" s="60">
        <v>0.6875</v>
      </c>
      <c r="X39" s="55">
        <f t="shared" si="4"/>
        <v>0.7045844750000001</v>
      </c>
    </row>
    <row r="40" spans="1:24" x14ac:dyDescent="0.25">
      <c r="A40" s="53">
        <v>39630</v>
      </c>
      <c r="B40" s="55">
        <v>0.9375</v>
      </c>
      <c r="C40" s="15">
        <f t="shared" si="2"/>
        <v>0.89775068750000009</v>
      </c>
      <c r="D40" s="15">
        <f t="shared" si="5"/>
        <v>0.7917152999999999</v>
      </c>
      <c r="E40" s="99" t="s">
        <v>251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Q40" s="53">
        <v>39630</v>
      </c>
      <c r="R40" s="55">
        <v>0.75</v>
      </c>
      <c r="S40" s="15">
        <f t="shared" si="3"/>
        <v>0.72853708750000001</v>
      </c>
      <c r="T40" s="15">
        <f t="shared" si="6"/>
        <v>0.76437032916666692</v>
      </c>
      <c r="V40" s="53">
        <v>39630</v>
      </c>
      <c r="W40" s="60">
        <v>0.6875</v>
      </c>
      <c r="X40" s="55">
        <f t="shared" si="4"/>
        <v>0.70398351250000002</v>
      </c>
    </row>
    <row r="41" spans="1:24" x14ac:dyDescent="0.25">
      <c r="A41" s="53">
        <v>39722</v>
      </c>
      <c r="B41" s="55">
        <v>0.5625</v>
      </c>
      <c r="C41" s="15">
        <f t="shared" si="2"/>
        <v>0.85267857499999999</v>
      </c>
      <c r="D41" s="15">
        <f t="shared" si="5"/>
        <v>0.7917152999999999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Q41" s="53">
        <v>39722</v>
      </c>
      <c r="R41" s="55">
        <v>1</v>
      </c>
      <c r="S41" s="15">
        <f t="shared" si="3"/>
        <v>0.74776785000000001</v>
      </c>
      <c r="T41" s="15">
        <f t="shared" si="6"/>
        <v>0.76437032916666692</v>
      </c>
      <c r="V41" s="53">
        <v>39722</v>
      </c>
      <c r="W41" s="60">
        <v>0.5625</v>
      </c>
      <c r="X41" s="55">
        <f t="shared" si="4"/>
        <v>0.66852677500000002</v>
      </c>
    </row>
    <row r="42" spans="1:24" x14ac:dyDescent="0.25">
      <c r="A42" s="53">
        <v>39814</v>
      </c>
      <c r="B42" s="55">
        <v>0.94117649999999997</v>
      </c>
      <c r="C42" s="15">
        <f t="shared" si="2"/>
        <v>0.86318277499999996</v>
      </c>
      <c r="D42" s="15">
        <f t="shared" si="5"/>
        <v>0.7917152999999999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Q42" s="53">
        <v>39814</v>
      </c>
      <c r="R42" s="55">
        <v>1</v>
      </c>
      <c r="S42" s="15">
        <f t="shared" si="3"/>
        <v>0.77455356249999996</v>
      </c>
      <c r="T42" s="15">
        <f t="shared" si="6"/>
        <v>0.76437032916666692</v>
      </c>
      <c r="V42" s="53">
        <v>39814</v>
      </c>
      <c r="W42" s="60">
        <v>0.82352939999999997</v>
      </c>
      <c r="X42" s="55">
        <f t="shared" si="4"/>
        <v>0.67325366249999996</v>
      </c>
    </row>
    <row r="43" spans="1:24" x14ac:dyDescent="0.25">
      <c r="A43" s="53">
        <v>39904</v>
      </c>
      <c r="B43" s="55">
        <v>0.94117649999999997</v>
      </c>
      <c r="C43" s="15">
        <f t="shared" si="2"/>
        <v>0.87368697500000003</v>
      </c>
      <c r="D43" s="15">
        <f t="shared" si="5"/>
        <v>0.7917152999999999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Q43" s="53">
        <v>39904</v>
      </c>
      <c r="R43" s="55">
        <v>0.70588240000000002</v>
      </c>
      <c r="S43" s="15">
        <f t="shared" si="3"/>
        <v>0.77350315000000003</v>
      </c>
      <c r="T43" s="15">
        <f t="shared" si="6"/>
        <v>0.76437032916666692</v>
      </c>
      <c r="V43" s="53">
        <v>39904</v>
      </c>
      <c r="W43" s="60">
        <v>0.64705880000000005</v>
      </c>
      <c r="X43" s="55">
        <f t="shared" si="4"/>
        <v>0.673778875</v>
      </c>
    </row>
    <row r="44" spans="1:24" x14ac:dyDescent="0.25">
      <c r="A44" s="53">
        <v>39995</v>
      </c>
      <c r="B44" s="55">
        <v>0.94117649999999997</v>
      </c>
      <c r="C44" s="15">
        <f t="shared" si="2"/>
        <v>0.87526261250000004</v>
      </c>
      <c r="D44" s="15">
        <f t="shared" si="5"/>
        <v>0.7917152999999999</v>
      </c>
      <c r="Q44" s="53">
        <v>39995</v>
      </c>
      <c r="R44" s="55">
        <v>0.82352939999999997</v>
      </c>
      <c r="S44" s="15">
        <f t="shared" si="3"/>
        <v>0.79608718749999996</v>
      </c>
      <c r="T44" s="15">
        <f t="shared" si="6"/>
        <v>0.76437032916666692</v>
      </c>
      <c r="V44" s="53">
        <v>39995</v>
      </c>
      <c r="W44" s="60">
        <v>0.76470590000000005</v>
      </c>
      <c r="X44" s="55">
        <f t="shared" si="4"/>
        <v>0.68900997499999994</v>
      </c>
    </row>
    <row r="45" spans="1:24" x14ac:dyDescent="0.25">
      <c r="A45" s="53">
        <v>40087</v>
      </c>
      <c r="B45" s="55">
        <v>0.8823529</v>
      </c>
      <c r="C45" s="15">
        <f t="shared" si="2"/>
        <v>0.86948530000000002</v>
      </c>
      <c r="D45" s="15">
        <f t="shared" si="5"/>
        <v>0.7917152999999999</v>
      </c>
      <c r="Q45" s="53">
        <v>40087</v>
      </c>
      <c r="R45" s="55">
        <v>0.82352939999999997</v>
      </c>
      <c r="S45" s="15">
        <f t="shared" si="3"/>
        <v>0.80974265000000001</v>
      </c>
      <c r="T45" s="15">
        <f t="shared" si="6"/>
        <v>0.76437032916666692</v>
      </c>
      <c r="V45" s="53">
        <v>40087</v>
      </c>
      <c r="W45" s="60">
        <v>0.70588240000000002</v>
      </c>
      <c r="X45" s="55">
        <f t="shared" si="4"/>
        <v>0.68795956250000001</v>
      </c>
    </row>
    <row r="46" spans="1:24" x14ac:dyDescent="0.25">
      <c r="A46" s="53">
        <v>40179</v>
      </c>
      <c r="B46" s="55">
        <v>0.70588240000000002</v>
      </c>
      <c r="C46" s="15">
        <f t="shared" si="2"/>
        <v>0.84834560000000003</v>
      </c>
      <c r="D46" s="15">
        <f t="shared" si="5"/>
        <v>0.7917152999999999</v>
      </c>
      <c r="Q46" s="53">
        <v>40179</v>
      </c>
      <c r="R46" s="55">
        <v>0.76470590000000005</v>
      </c>
      <c r="S46" s="15">
        <f t="shared" si="3"/>
        <v>0.82720588750000001</v>
      </c>
      <c r="T46" s="15">
        <f t="shared" si="6"/>
        <v>0.76437032916666692</v>
      </c>
      <c r="V46" s="53">
        <v>40179</v>
      </c>
      <c r="W46" s="60">
        <v>0.52941179999999999</v>
      </c>
      <c r="X46" s="55">
        <f t="shared" si="4"/>
        <v>0.67601103750000002</v>
      </c>
    </row>
    <row r="47" spans="1:24" x14ac:dyDescent="0.25">
      <c r="A47" s="53">
        <v>40269</v>
      </c>
      <c r="B47" s="55">
        <v>0.64705880000000005</v>
      </c>
      <c r="C47" s="15">
        <f t="shared" si="2"/>
        <v>0.81985295000000002</v>
      </c>
      <c r="D47" s="15">
        <f t="shared" si="5"/>
        <v>0.7917152999999999</v>
      </c>
      <c r="Q47" s="53">
        <v>40269</v>
      </c>
      <c r="R47" s="55">
        <v>0.82352939999999997</v>
      </c>
      <c r="S47" s="15">
        <f t="shared" si="3"/>
        <v>0.83639706250000001</v>
      </c>
      <c r="T47" s="15">
        <f t="shared" si="6"/>
        <v>0.76437032916666692</v>
      </c>
      <c r="V47" s="53">
        <v>40269</v>
      </c>
      <c r="W47" s="60">
        <v>0.52941179999999999</v>
      </c>
      <c r="X47" s="55">
        <f t="shared" si="4"/>
        <v>0.65625001250000004</v>
      </c>
    </row>
    <row r="48" spans="1:24" x14ac:dyDescent="0.25">
      <c r="A48" s="53">
        <v>40360</v>
      </c>
      <c r="B48" s="55">
        <v>0.52941179999999999</v>
      </c>
      <c r="C48" s="15">
        <f t="shared" si="2"/>
        <v>0.76884192500000004</v>
      </c>
      <c r="D48" s="15">
        <f t="shared" si="5"/>
        <v>0.7917152999999999</v>
      </c>
      <c r="Q48" s="53">
        <v>40360</v>
      </c>
      <c r="R48" s="55">
        <v>0.76470590000000005</v>
      </c>
      <c r="S48" s="15">
        <f t="shared" si="3"/>
        <v>0.83823530000000002</v>
      </c>
      <c r="T48" s="15">
        <f t="shared" si="6"/>
        <v>0.76437032916666692</v>
      </c>
      <c r="V48" s="53">
        <v>40360</v>
      </c>
      <c r="W48" s="60">
        <v>0.29411769999999998</v>
      </c>
      <c r="X48" s="55">
        <f t="shared" si="4"/>
        <v>0.60707722500000005</v>
      </c>
    </row>
    <row r="49" spans="1:24" x14ac:dyDescent="0.25">
      <c r="A49" s="53">
        <v>40452</v>
      </c>
      <c r="B49" s="55">
        <v>0.64705880000000005</v>
      </c>
      <c r="C49" s="15">
        <f t="shared" si="2"/>
        <v>0.77941177499999992</v>
      </c>
      <c r="D49" s="15">
        <f t="shared" si="5"/>
        <v>0.7917152999999999</v>
      </c>
      <c r="Q49" s="53">
        <v>40452</v>
      </c>
      <c r="R49" s="55">
        <v>0.82352939999999997</v>
      </c>
      <c r="S49" s="15">
        <f t="shared" si="3"/>
        <v>0.81617647500000001</v>
      </c>
      <c r="T49" s="15">
        <f t="shared" si="6"/>
        <v>0.76437032916666692</v>
      </c>
      <c r="V49" s="53">
        <v>40452</v>
      </c>
      <c r="W49" s="60">
        <v>0.58823530000000002</v>
      </c>
      <c r="X49" s="55">
        <f t="shared" si="4"/>
        <v>0.61029413750000006</v>
      </c>
    </row>
    <row r="50" spans="1:24" x14ac:dyDescent="0.25">
      <c r="A50" s="53">
        <v>40544</v>
      </c>
      <c r="B50" s="55">
        <v>0.83333330000000005</v>
      </c>
      <c r="C50" s="15">
        <f t="shared" si="2"/>
        <v>0.76593137500000008</v>
      </c>
      <c r="D50" s="15">
        <f t="shared" si="5"/>
        <v>0.7917152999999999</v>
      </c>
      <c r="Q50" s="53">
        <v>40544</v>
      </c>
      <c r="R50" s="55">
        <v>0.61111110000000002</v>
      </c>
      <c r="S50" s="15">
        <f t="shared" si="3"/>
        <v>0.76756536250000007</v>
      </c>
      <c r="T50" s="15">
        <f t="shared" si="6"/>
        <v>0.76437032916666692</v>
      </c>
      <c r="V50" s="53">
        <v>40544</v>
      </c>
      <c r="W50" s="60">
        <v>0.61111110000000002</v>
      </c>
      <c r="X50" s="55">
        <f t="shared" si="4"/>
        <v>0.58374185000000001</v>
      </c>
    </row>
    <row r="51" spans="1:24" x14ac:dyDescent="0.25">
      <c r="A51" s="53">
        <v>40634</v>
      </c>
      <c r="B51" s="55">
        <v>0.77777779999999996</v>
      </c>
      <c r="C51" s="15">
        <f t="shared" si="2"/>
        <v>0.74550653749999996</v>
      </c>
      <c r="D51" s="15">
        <f t="shared" si="5"/>
        <v>0.7917152999999999</v>
      </c>
      <c r="Q51" s="53">
        <v>40634</v>
      </c>
      <c r="R51" s="55">
        <v>0.61111110000000002</v>
      </c>
      <c r="S51" s="15">
        <f t="shared" si="3"/>
        <v>0.75571895000000011</v>
      </c>
      <c r="T51" s="15">
        <f t="shared" si="6"/>
        <v>0.76437032916666692</v>
      </c>
      <c r="V51" s="53">
        <v>40634</v>
      </c>
      <c r="W51" s="60">
        <v>0.44444440000000002</v>
      </c>
      <c r="X51" s="55">
        <f t="shared" si="4"/>
        <v>0.55841505000000002</v>
      </c>
    </row>
    <row r="52" spans="1:24" x14ac:dyDescent="0.25">
      <c r="A52" s="53">
        <v>40725</v>
      </c>
      <c r="B52" s="55">
        <v>0.83333330000000005</v>
      </c>
      <c r="C52" s="15">
        <f t="shared" si="2"/>
        <v>0.73202613750000012</v>
      </c>
      <c r="D52" s="15">
        <f t="shared" si="5"/>
        <v>0.7917152999999999</v>
      </c>
      <c r="Q52" s="53">
        <v>40725</v>
      </c>
      <c r="R52" s="55">
        <v>0.61111110000000002</v>
      </c>
      <c r="S52" s="15">
        <f t="shared" si="3"/>
        <v>0.72916666250000017</v>
      </c>
      <c r="T52" s="15">
        <f t="shared" si="6"/>
        <v>0.76437032916666692</v>
      </c>
      <c r="V52" s="53">
        <v>40725</v>
      </c>
      <c r="W52" s="60">
        <v>0.5</v>
      </c>
      <c r="X52" s="55">
        <f t="shared" si="4"/>
        <v>0.52532681250000002</v>
      </c>
    </row>
    <row r="53" spans="1:24" x14ac:dyDescent="0.25">
      <c r="A53" s="53">
        <v>40817</v>
      </c>
      <c r="B53" s="55">
        <v>0.77777779999999996</v>
      </c>
      <c r="C53" s="15">
        <f t="shared" si="2"/>
        <v>0.71895425000000002</v>
      </c>
      <c r="D53" s="15">
        <f t="shared" si="5"/>
        <v>0.7917152999999999</v>
      </c>
      <c r="Q53" s="53">
        <v>40817</v>
      </c>
      <c r="R53" s="55">
        <v>0.66666669999999995</v>
      </c>
      <c r="S53" s="15">
        <f t="shared" si="3"/>
        <v>0.709558825</v>
      </c>
      <c r="T53" s="15">
        <f t="shared" si="6"/>
        <v>0.76437032916666692</v>
      </c>
      <c r="V53" s="53">
        <v>40817</v>
      </c>
      <c r="W53" s="60">
        <v>0.5</v>
      </c>
      <c r="X53" s="55">
        <f t="shared" si="4"/>
        <v>0.4995915125</v>
      </c>
    </row>
    <row r="54" spans="1:24" x14ac:dyDescent="0.25">
      <c r="A54" s="53">
        <v>40909</v>
      </c>
      <c r="B54" s="55">
        <v>0.61111110000000002</v>
      </c>
      <c r="C54" s="15">
        <f t="shared" si="2"/>
        <v>0.70710783749999995</v>
      </c>
      <c r="D54" s="15">
        <f t="shared" si="5"/>
        <v>0.7917152999999999</v>
      </c>
      <c r="Q54" s="53">
        <v>40909</v>
      </c>
      <c r="R54" s="55">
        <v>0.72222220000000004</v>
      </c>
      <c r="S54" s="15">
        <f t="shared" si="3"/>
        <v>0.70424836250000011</v>
      </c>
      <c r="T54" s="15">
        <f t="shared" si="6"/>
        <v>0.76437032916666692</v>
      </c>
      <c r="V54" s="53">
        <v>40909</v>
      </c>
      <c r="W54" s="60">
        <v>0.38888889999999998</v>
      </c>
      <c r="X54" s="55">
        <f t="shared" si="4"/>
        <v>0.48202614999999999</v>
      </c>
    </row>
    <row r="55" spans="1:24" x14ac:dyDescent="0.25">
      <c r="A55" s="53">
        <v>41000</v>
      </c>
      <c r="B55" s="55">
        <v>0.5</v>
      </c>
      <c r="C55" s="15">
        <f t="shared" si="2"/>
        <v>0.68872548749999996</v>
      </c>
      <c r="D55" s="15">
        <f t="shared" si="5"/>
        <v>0.7917152999999999</v>
      </c>
      <c r="Q55" s="53">
        <v>41000</v>
      </c>
      <c r="R55" s="55">
        <v>0.83333330000000005</v>
      </c>
      <c r="S55" s="15">
        <f t="shared" si="3"/>
        <v>0.70547384999999996</v>
      </c>
      <c r="T55" s="15">
        <f t="shared" si="6"/>
        <v>0.76437032916666692</v>
      </c>
      <c r="V55" s="53">
        <v>41000</v>
      </c>
      <c r="W55" s="60">
        <v>0.3333333</v>
      </c>
      <c r="X55" s="55">
        <f t="shared" si="4"/>
        <v>0.45751633749999998</v>
      </c>
    </row>
    <row r="56" spans="1:24" x14ac:dyDescent="0.25">
      <c r="A56" s="53">
        <v>41091</v>
      </c>
      <c r="B56" s="55">
        <v>0.72222220000000004</v>
      </c>
      <c r="C56" s="15">
        <f t="shared" si="2"/>
        <v>0.71282678749999995</v>
      </c>
      <c r="D56" s="15">
        <f t="shared" si="5"/>
        <v>0.7917152999999999</v>
      </c>
      <c r="Q56" s="53">
        <v>41091</v>
      </c>
      <c r="R56" s="55">
        <v>0.88888889999999998</v>
      </c>
      <c r="S56" s="15">
        <f t="shared" si="3"/>
        <v>0.720996725</v>
      </c>
      <c r="T56" s="15">
        <f t="shared" si="6"/>
        <v>0.76437032916666692</v>
      </c>
      <c r="V56" s="53">
        <v>41091</v>
      </c>
      <c r="W56" s="60">
        <v>0.55555560000000004</v>
      </c>
      <c r="X56" s="55">
        <f t="shared" si="4"/>
        <v>0.49019607500000001</v>
      </c>
    </row>
    <row r="57" spans="1:24" x14ac:dyDescent="0.25">
      <c r="A57" s="53">
        <v>41183</v>
      </c>
      <c r="B57" s="55">
        <v>0.88888889999999998</v>
      </c>
      <c r="C57" s="15">
        <f t="shared" si="2"/>
        <v>0.74305555000000001</v>
      </c>
      <c r="D57" s="15">
        <f t="shared" si="5"/>
        <v>0.7917152999999999</v>
      </c>
      <c r="Q57" s="53">
        <v>41183</v>
      </c>
      <c r="R57" s="55">
        <v>0.88888889999999998</v>
      </c>
      <c r="S57" s="15">
        <f t="shared" si="3"/>
        <v>0.72916666249999995</v>
      </c>
      <c r="T57" s="15">
        <f t="shared" si="6"/>
        <v>0.76437032916666692</v>
      </c>
      <c r="V57" s="53">
        <v>41183</v>
      </c>
      <c r="W57" s="60">
        <v>0.72222220000000004</v>
      </c>
      <c r="X57" s="55">
        <f t="shared" si="4"/>
        <v>0.50694443750000007</v>
      </c>
    </row>
    <row r="58" spans="1:24" x14ac:dyDescent="0.25">
      <c r="A58" s="53">
        <v>41275</v>
      </c>
      <c r="B58" s="55">
        <v>0.94444439999999996</v>
      </c>
      <c r="C58" s="15">
        <f t="shared" si="2"/>
        <v>0.75694443750000007</v>
      </c>
      <c r="D58" s="15">
        <f>AVERAGE($B$58:$B$79)</f>
        <v>0.72898724090909084</v>
      </c>
      <c r="Q58" s="53">
        <v>41275</v>
      </c>
      <c r="R58" s="55">
        <v>0.83333330000000005</v>
      </c>
      <c r="S58" s="15">
        <f t="shared" si="3"/>
        <v>0.75694443749999984</v>
      </c>
      <c r="T58" s="15">
        <f>AVERAGE($R$58:$R$79)</f>
        <v>0.59910951818181823</v>
      </c>
      <c r="V58" s="53">
        <v>41275</v>
      </c>
      <c r="W58" s="60">
        <v>0.77777779999999996</v>
      </c>
      <c r="X58" s="55">
        <f t="shared" si="4"/>
        <v>0.527777775</v>
      </c>
    </row>
    <row r="59" spans="1:24" x14ac:dyDescent="0.25">
      <c r="A59" s="53">
        <v>41365</v>
      </c>
      <c r="B59" s="55">
        <v>0.88888889999999998</v>
      </c>
      <c r="C59" s="15">
        <f t="shared" si="2"/>
        <v>0.7708333249999999</v>
      </c>
      <c r="D59" s="15">
        <f t="shared" ref="D59:D79" si="7">AVERAGE($B$58:$B$79)</f>
        <v>0.72898724090909084</v>
      </c>
      <c r="Q59" s="53">
        <v>41365</v>
      </c>
      <c r="R59" s="55">
        <v>0.61111110000000002</v>
      </c>
      <c r="S59" s="15">
        <f t="shared" si="3"/>
        <v>0.75694443750000007</v>
      </c>
      <c r="T59" s="15">
        <f t="shared" ref="T59:T79" si="8">AVERAGE($R$58:$R$79)</f>
        <v>0.59910951818181823</v>
      </c>
      <c r="V59" s="53">
        <v>41365</v>
      </c>
      <c r="W59" s="60">
        <v>0.5</v>
      </c>
      <c r="X59" s="55">
        <f t="shared" si="4"/>
        <v>0.534722225</v>
      </c>
    </row>
    <row r="60" spans="1:24" x14ac:dyDescent="0.25">
      <c r="A60" s="53">
        <v>41456</v>
      </c>
      <c r="B60" s="55">
        <v>0.88888889999999998</v>
      </c>
      <c r="C60" s="15">
        <f t="shared" si="2"/>
        <v>0.77777777499999989</v>
      </c>
      <c r="D60" s="15">
        <f t="shared" si="7"/>
        <v>0.72898724090909084</v>
      </c>
      <c r="Q60" s="53">
        <v>41456</v>
      </c>
      <c r="R60" s="55">
        <v>0.66666669999999995</v>
      </c>
      <c r="S60" s="15">
        <f t="shared" si="3"/>
        <v>0.76388888750000006</v>
      </c>
      <c r="T60" s="15">
        <f t="shared" si="8"/>
        <v>0.59910951818181823</v>
      </c>
      <c r="V60" s="53">
        <v>41456</v>
      </c>
      <c r="W60" s="60">
        <v>0.55555560000000004</v>
      </c>
      <c r="X60" s="55">
        <f t="shared" si="4"/>
        <v>0.54166667499999999</v>
      </c>
    </row>
    <row r="61" spans="1:24" x14ac:dyDescent="0.25">
      <c r="A61" s="53">
        <v>41548</v>
      </c>
      <c r="B61" s="55">
        <v>0.94444439999999996</v>
      </c>
      <c r="C61" s="15">
        <f t="shared" si="2"/>
        <v>0.79861110000000002</v>
      </c>
      <c r="D61" s="15">
        <f t="shared" si="7"/>
        <v>0.72898724090909084</v>
      </c>
      <c r="E61" s="99" t="s">
        <v>274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Q61" s="53">
        <v>41548</v>
      </c>
      <c r="R61" s="55">
        <v>0.66666669999999995</v>
      </c>
      <c r="S61" s="15">
        <f t="shared" si="3"/>
        <v>0.76388888750000006</v>
      </c>
      <c r="T61" s="15">
        <f t="shared" si="8"/>
        <v>0.59910951818181823</v>
      </c>
      <c r="V61" s="53">
        <v>41548</v>
      </c>
      <c r="W61" s="60">
        <v>0.61111110000000002</v>
      </c>
      <c r="X61" s="55">
        <f t="shared" si="4"/>
        <v>0.55555556249999993</v>
      </c>
    </row>
    <row r="62" spans="1:24" x14ac:dyDescent="0.25">
      <c r="A62" s="53">
        <v>41640</v>
      </c>
      <c r="B62" s="55">
        <v>0.84210529999999995</v>
      </c>
      <c r="C62" s="15">
        <f t="shared" si="2"/>
        <v>0.82748537499999997</v>
      </c>
      <c r="D62" s="15">
        <f t="shared" si="7"/>
        <v>0.72898724090909084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Q62" s="53">
        <v>41640</v>
      </c>
      <c r="R62" s="55">
        <v>0.4736842</v>
      </c>
      <c r="S62" s="15">
        <f t="shared" si="3"/>
        <v>0.73282163750000018</v>
      </c>
      <c r="T62" s="15">
        <f t="shared" si="8"/>
        <v>0.59910951818181823</v>
      </c>
      <c r="V62" s="53">
        <v>41640</v>
      </c>
      <c r="W62" s="60">
        <v>0.368421</v>
      </c>
      <c r="X62" s="55">
        <f t="shared" si="4"/>
        <v>0.55299707499999995</v>
      </c>
    </row>
    <row r="63" spans="1:24" x14ac:dyDescent="0.25">
      <c r="A63" s="53">
        <v>41730</v>
      </c>
      <c r="B63" s="55">
        <v>0.9473684</v>
      </c>
      <c r="C63" s="15">
        <f t="shared" si="2"/>
        <v>0.883406425</v>
      </c>
      <c r="D63" s="15">
        <f t="shared" si="7"/>
        <v>0.72898724090909084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Q63" s="53">
        <v>41730</v>
      </c>
      <c r="R63" s="55">
        <v>0.5789474</v>
      </c>
      <c r="S63" s="15">
        <f t="shared" si="3"/>
        <v>0.70102339999999996</v>
      </c>
      <c r="T63" s="15">
        <f t="shared" si="8"/>
        <v>0.59910951818181823</v>
      </c>
      <c r="V63" s="53">
        <v>41730</v>
      </c>
      <c r="W63" s="60">
        <v>0.4736842</v>
      </c>
      <c r="X63" s="55">
        <f t="shared" si="4"/>
        <v>0.57054093750000001</v>
      </c>
    </row>
    <row r="64" spans="1:24" x14ac:dyDescent="0.25">
      <c r="A64" s="53">
        <v>41821</v>
      </c>
      <c r="B64" s="55">
        <v>0.84210529999999995</v>
      </c>
      <c r="C64" s="15">
        <f t="shared" si="2"/>
        <v>0.8983918125</v>
      </c>
      <c r="D64" s="15">
        <f t="shared" si="7"/>
        <v>0.72898724090909084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Q64" s="53">
        <v>41821</v>
      </c>
      <c r="R64" s="55">
        <v>0.5263158</v>
      </c>
      <c r="S64" s="15">
        <f t="shared" si="3"/>
        <v>0.6557017624999999</v>
      </c>
      <c r="T64" s="15">
        <f t="shared" si="8"/>
        <v>0.59910951818181823</v>
      </c>
      <c r="V64" s="53">
        <v>41821</v>
      </c>
      <c r="W64" s="60">
        <v>0.4210526</v>
      </c>
      <c r="X64" s="55">
        <f t="shared" si="4"/>
        <v>0.55372806250000006</v>
      </c>
    </row>
    <row r="65" spans="1:24" x14ac:dyDescent="0.25">
      <c r="A65" s="53">
        <v>41913</v>
      </c>
      <c r="B65" s="55">
        <v>0.78947369999999994</v>
      </c>
      <c r="C65" s="15">
        <f t="shared" si="2"/>
        <v>0.88596491250000009</v>
      </c>
      <c r="D65" s="15">
        <f t="shared" si="7"/>
        <v>0.72898724090909084</v>
      </c>
      <c r="Q65" s="53">
        <v>41913</v>
      </c>
      <c r="R65" s="55">
        <v>0.4736842</v>
      </c>
      <c r="S65" s="15">
        <f t="shared" si="3"/>
        <v>0.60380117500000008</v>
      </c>
      <c r="T65" s="15">
        <f t="shared" si="8"/>
        <v>0.59910951818181823</v>
      </c>
      <c r="V65" s="53">
        <v>41913</v>
      </c>
      <c r="W65" s="60">
        <v>0.3157895</v>
      </c>
      <c r="X65" s="55">
        <f t="shared" si="4"/>
        <v>0.50292397499999997</v>
      </c>
    </row>
    <row r="66" spans="1:24" x14ac:dyDescent="0.25">
      <c r="A66" s="53">
        <v>42005</v>
      </c>
      <c r="B66" s="55">
        <v>0.3</v>
      </c>
      <c r="C66" s="15">
        <f t="shared" si="2"/>
        <v>0.80540936250000006</v>
      </c>
      <c r="D66" s="15">
        <f t="shared" si="7"/>
        <v>0.72898724090909084</v>
      </c>
      <c r="Q66" s="53">
        <v>42005</v>
      </c>
      <c r="R66" s="55">
        <v>0.65</v>
      </c>
      <c r="S66" s="15">
        <f t="shared" si="3"/>
        <v>0.58088451250000006</v>
      </c>
      <c r="T66" s="15">
        <f t="shared" si="8"/>
        <v>0.59910951818181823</v>
      </c>
      <c r="V66" s="53">
        <v>42005</v>
      </c>
      <c r="W66" s="60">
        <v>0.25</v>
      </c>
      <c r="X66" s="55">
        <f t="shared" si="4"/>
        <v>0.43695175000000003</v>
      </c>
    </row>
    <row r="67" spans="1:24" x14ac:dyDescent="0.25">
      <c r="A67" s="53">
        <v>42095</v>
      </c>
      <c r="B67" s="55">
        <v>0.35</v>
      </c>
      <c r="C67" s="15">
        <f t="shared" si="2"/>
        <v>0.73804824999999996</v>
      </c>
      <c r="D67" s="15">
        <f t="shared" si="7"/>
        <v>0.72898724090909084</v>
      </c>
      <c r="Q67" s="53">
        <v>42095</v>
      </c>
      <c r="R67" s="55">
        <v>0.25</v>
      </c>
      <c r="S67" s="15">
        <f t="shared" si="3"/>
        <v>0.535745625</v>
      </c>
      <c r="T67" s="15">
        <f t="shared" si="8"/>
        <v>0.59910951818181823</v>
      </c>
      <c r="V67" s="53">
        <v>42095</v>
      </c>
      <c r="W67" s="60">
        <v>0.1</v>
      </c>
      <c r="X67" s="55">
        <f t="shared" si="4"/>
        <v>0.38695175000000004</v>
      </c>
    </row>
    <row r="68" spans="1:24" x14ac:dyDescent="0.25">
      <c r="A68" s="53">
        <v>42186</v>
      </c>
      <c r="B68" s="55">
        <v>0.7</v>
      </c>
      <c r="C68" s="15">
        <f t="shared" si="2"/>
        <v>0.71443713749999993</v>
      </c>
      <c r="D68" s="15">
        <f t="shared" si="7"/>
        <v>0.72898724090909084</v>
      </c>
      <c r="Q68" s="53">
        <v>42186</v>
      </c>
      <c r="R68" s="55">
        <v>0.65</v>
      </c>
      <c r="S68" s="15">
        <f t="shared" si="3"/>
        <v>0.5336622875</v>
      </c>
      <c r="T68" s="15">
        <f t="shared" si="8"/>
        <v>0.59910951818181823</v>
      </c>
      <c r="V68" s="53">
        <v>42186</v>
      </c>
      <c r="W68" s="60">
        <v>0.45</v>
      </c>
      <c r="X68" s="55">
        <f t="shared" si="4"/>
        <v>0.37375730000000007</v>
      </c>
    </row>
    <row r="69" spans="1:24" x14ac:dyDescent="0.25">
      <c r="A69" s="53">
        <v>42278</v>
      </c>
      <c r="B69" s="55">
        <v>0.65</v>
      </c>
      <c r="C69" s="15">
        <f t="shared" si="2"/>
        <v>0.67763158749999997</v>
      </c>
      <c r="D69" s="15">
        <f t="shared" si="7"/>
        <v>0.72898724090909084</v>
      </c>
      <c r="Q69" s="53">
        <v>42278</v>
      </c>
      <c r="R69" s="55">
        <v>0.5</v>
      </c>
      <c r="S69" s="15">
        <f t="shared" si="3"/>
        <v>0.51282895000000006</v>
      </c>
      <c r="T69" s="15">
        <f t="shared" si="8"/>
        <v>0.59910951818181823</v>
      </c>
      <c r="V69" s="53">
        <v>42278</v>
      </c>
      <c r="W69" s="60">
        <v>0.2</v>
      </c>
      <c r="X69" s="55">
        <f t="shared" si="4"/>
        <v>0.32236841250000003</v>
      </c>
    </row>
    <row r="70" spans="1:24" x14ac:dyDescent="0.25">
      <c r="A70" s="53">
        <v>42370</v>
      </c>
      <c r="B70" s="55">
        <v>0.3</v>
      </c>
      <c r="C70" s="15">
        <f t="shared" si="2"/>
        <v>0.60986842499999994</v>
      </c>
      <c r="D70" s="15">
        <f t="shared" si="7"/>
        <v>0.72898724090909084</v>
      </c>
      <c r="Q70" s="53">
        <v>42370</v>
      </c>
      <c r="R70" s="55">
        <v>0.55000000000000004</v>
      </c>
      <c r="S70" s="15">
        <f t="shared" si="3"/>
        <v>0.52236842500000003</v>
      </c>
      <c r="T70" s="15">
        <f t="shared" si="8"/>
        <v>0.59910951818181823</v>
      </c>
      <c r="V70" s="53">
        <v>42370</v>
      </c>
      <c r="W70" s="60">
        <v>0.1</v>
      </c>
      <c r="X70" s="55">
        <f t="shared" si="4"/>
        <v>0.28881578750000003</v>
      </c>
    </row>
    <row r="71" spans="1:24" x14ac:dyDescent="0.25">
      <c r="A71" s="53">
        <v>42461</v>
      </c>
      <c r="B71" s="55">
        <v>0.6</v>
      </c>
      <c r="C71" s="15">
        <f t="shared" si="2"/>
        <v>0.56644737499999998</v>
      </c>
      <c r="D71" s="15">
        <f t="shared" si="7"/>
        <v>0.72898724090909084</v>
      </c>
      <c r="Q71" s="53">
        <v>42461</v>
      </c>
      <c r="R71" s="55">
        <v>0.7</v>
      </c>
      <c r="S71" s="15">
        <f t="shared" si="3"/>
        <v>0.53749999999999998</v>
      </c>
      <c r="T71" s="15">
        <f t="shared" si="8"/>
        <v>0.59910951818181823</v>
      </c>
      <c r="V71" s="53">
        <v>42461</v>
      </c>
      <c r="W71" s="60">
        <v>0.4</v>
      </c>
      <c r="X71" s="55">
        <f t="shared" si="4"/>
        <v>0.27960526250000001</v>
      </c>
    </row>
    <row r="72" spans="1:24" x14ac:dyDescent="0.25">
      <c r="A72" s="53">
        <v>42552</v>
      </c>
      <c r="B72" s="55">
        <v>0.6</v>
      </c>
      <c r="C72" s="15">
        <f t="shared" si="2"/>
        <v>0.53618421249999992</v>
      </c>
      <c r="D72" s="15">
        <f t="shared" si="7"/>
        <v>0.72898724090909084</v>
      </c>
      <c r="Q72" s="53">
        <v>42552</v>
      </c>
      <c r="R72" s="55">
        <v>0.4</v>
      </c>
      <c r="S72" s="15">
        <f t="shared" si="3"/>
        <v>0.52171052500000004</v>
      </c>
      <c r="T72" s="15">
        <f t="shared" si="8"/>
        <v>0.59910951818181823</v>
      </c>
      <c r="V72" s="53">
        <v>42552</v>
      </c>
      <c r="W72" s="60">
        <v>0.25</v>
      </c>
      <c r="X72" s="55">
        <f t="shared" si="4"/>
        <v>0.25822368750000002</v>
      </c>
    </row>
    <row r="73" spans="1:24" x14ac:dyDescent="0.25">
      <c r="A73" s="53">
        <v>42644</v>
      </c>
      <c r="B73" s="55">
        <v>0.45</v>
      </c>
      <c r="C73" s="15">
        <f t="shared" si="2"/>
        <v>0.49375000000000002</v>
      </c>
      <c r="D73" s="15">
        <f t="shared" si="7"/>
        <v>0.72898724090909084</v>
      </c>
      <c r="Q73" s="53">
        <v>42644</v>
      </c>
      <c r="R73" s="55">
        <v>0.6</v>
      </c>
      <c r="S73" s="15">
        <f t="shared" si="3"/>
        <v>0.53749999999999998</v>
      </c>
      <c r="T73" s="15">
        <f t="shared" si="8"/>
        <v>0.59910951818181823</v>
      </c>
      <c r="V73" s="53">
        <v>42644</v>
      </c>
      <c r="W73" s="60">
        <v>0.35</v>
      </c>
      <c r="X73" s="55">
        <f t="shared" si="4"/>
        <v>0.26250000000000001</v>
      </c>
    </row>
    <row r="74" spans="1:24" x14ac:dyDescent="0.25">
      <c r="A74" s="53">
        <v>42736</v>
      </c>
      <c r="B74" s="55">
        <v>0.7</v>
      </c>
      <c r="C74" s="15">
        <f t="shared" ref="C74:C79" si="9">AVERAGE(B67:B74)</f>
        <v>0.54374999999999996</v>
      </c>
      <c r="D74" s="15">
        <f t="shared" si="7"/>
        <v>0.72898724090909084</v>
      </c>
      <c r="Q74" s="53">
        <v>42736</v>
      </c>
      <c r="R74" s="55">
        <v>0.7</v>
      </c>
      <c r="S74" s="15">
        <f t="shared" ref="S74:S79" si="10">AVERAGE(R67:R74)</f>
        <v>0.54374999999999996</v>
      </c>
      <c r="T74" s="15">
        <f t="shared" si="8"/>
        <v>0.59910951818181823</v>
      </c>
      <c r="V74" s="53">
        <v>42736</v>
      </c>
      <c r="W74" s="60">
        <v>0.6</v>
      </c>
      <c r="X74" s="55">
        <f t="shared" ref="X74:X79" si="11">AVERAGE(W67:W74)</f>
        <v>0.30625000000000002</v>
      </c>
    </row>
    <row r="75" spans="1:24" x14ac:dyDescent="0.25">
      <c r="A75" s="53">
        <v>42826</v>
      </c>
      <c r="B75" s="55">
        <v>0.8</v>
      </c>
      <c r="C75" s="15">
        <f t="shared" si="9"/>
        <v>0.6</v>
      </c>
      <c r="D75" s="15">
        <f t="shared" si="7"/>
        <v>0.72898724090909084</v>
      </c>
      <c r="Q75" s="53">
        <v>42826</v>
      </c>
      <c r="R75" s="55">
        <v>0.75</v>
      </c>
      <c r="S75" s="15">
        <f t="shared" si="10"/>
        <v>0.60624999999999996</v>
      </c>
      <c r="T75" s="15">
        <f t="shared" si="8"/>
        <v>0.59910951818181823</v>
      </c>
      <c r="V75" s="53">
        <v>42826</v>
      </c>
      <c r="W75" s="60">
        <v>0.65</v>
      </c>
      <c r="X75" s="55">
        <f t="shared" si="11"/>
        <v>0.375</v>
      </c>
    </row>
    <row r="76" spans="1:24" x14ac:dyDescent="0.25">
      <c r="A76" s="53">
        <v>42917</v>
      </c>
      <c r="B76" s="55">
        <v>0.85</v>
      </c>
      <c r="C76" s="15">
        <f t="shared" si="9"/>
        <v>0.61874999999999991</v>
      </c>
      <c r="D76" s="15">
        <f t="shared" si="7"/>
        <v>0.72898724090909084</v>
      </c>
      <c r="Q76" s="53">
        <v>42917</v>
      </c>
      <c r="R76" s="55">
        <v>0.7</v>
      </c>
      <c r="S76" s="15">
        <f t="shared" si="10"/>
        <v>0.61250000000000004</v>
      </c>
      <c r="T76" s="15">
        <f t="shared" si="8"/>
        <v>0.59910951818181823</v>
      </c>
      <c r="V76" s="53">
        <v>42917</v>
      </c>
      <c r="W76" s="60">
        <v>0.65</v>
      </c>
      <c r="X76" s="55">
        <f t="shared" si="11"/>
        <v>0.39999999999999997</v>
      </c>
    </row>
    <row r="77" spans="1:24" x14ac:dyDescent="0.25">
      <c r="A77" s="53">
        <v>43009</v>
      </c>
      <c r="B77" s="55">
        <v>0.9</v>
      </c>
      <c r="C77" s="15">
        <f t="shared" si="9"/>
        <v>0.65</v>
      </c>
      <c r="D77" s="15">
        <f t="shared" si="7"/>
        <v>0.72898724090909084</v>
      </c>
      <c r="Q77" s="53">
        <v>43009</v>
      </c>
      <c r="R77" s="55">
        <v>0.85</v>
      </c>
      <c r="S77" s="15">
        <f t="shared" si="10"/>
        <v>0.65625</v>
      </c>
      <c r="T77" s="15">
        <f t="shared" si="8"/>
        <v>0.59910951818181823</v>
      </c>
      <c r="V77" s="53">
        <v>43009</v>
      </c>
      <c r="W77" s="60">
        <v>0.8</v>
      </c>
      <c r="X77" s="55">
        <f t="shared" si="11"/>
        <v>0.47499999999999998</v>
      </c>
    </row>
    <row r="78" spans="1:24" x14ac:dyDescent="0.25">
      <c r="A78" s="53">
        <v>43101</v>
      </c>
      <c r="B78" s="55">
        <v>0.85</v>
      </c>
      <c r="C78" s="15">
        <f t="shared" si="9"/>
        <v>0.71874999999999989</v>
      </c>
      <c r="D78" s="15">
        <f t="shared" si="7"/>
        <v>0.72898724090909084</v>
      </c>
      <c r="Q78" s="53">
        <v>43101</v>
      </c>
      <c r="R78" s="55">
        <v>0.55000000000000004</v>
      </c>
      <c r="S78" s="15">
        <f t="shared" si="10"/>
        <v>0.65625</v>
      </c>
      <c r="T78" s="15">
        <f t="shared" si="8"/>
        <v>0.59910951818181823</v>
      </c>
      <c r="V78" s="53">
        <v>43101</v>
      </c>
      <c r="W78" s="60">
        <v>0.4</v>
      </c>
      <c r="X78" s="55">
        <f t="shared" si="11"/>
        <v>0.51250000000000007</v>
      </c>
    </row>
    <row r="79" spans="1:24" x14ac:dyDescent="0.25">
      <c r="A79" s="53">
        <v>43191</v>
      </c>
      <c r="B79" s="55">
        <v>0.9</v>
      </c>
      <c r="C79" s="15">
        <f t="shared" si="9"/>
        <v>0.75624999999999998</v>
      </c>
      <c r="D79" s="15">
        <f t="shared" si="7"/>
        <v>0.72898724090909084</v>
      </c>
      <c r="Q79" s="53">
        <v>43191</v>
      </c>
      <c r="R79" s="55">
        <v>0.5</v>
      </c>
      <c r="S79" s="15">
        <f t="shared" si="10"/>
        <v>0.63124999999999998</v>
      </c>
      <c r="T79" s="15">
        <f t="shared" si="8"/>
        <v>0.59910951818181823</v>
      </c>
      <c r="V79" s="53">
        <v>43191</v>
      </c>
      <c r="W79" s="60">
        <v>0.4</v>
      </c>
      <c r="X79" s="55">
        <f t="shared" si="11"/>
        <v>0.51249999999999996</v>
      </c>
    </row>
  </sheetData>
  <mergeCells count="3">
    <mergeCell ref="E18:O21"/>
    <mergeCell ref="E40:O43"/>
    <mergeCell ref="E61:O64"/>
  </mergeCells>
  <pageMargins left="0.7" right="0.7" top="0.78740157499999996" bottom="0.78740157499999996" header="0.3" footer="0.3"/>
  <ignoredErrors>
    <ignoredError sqref="C9:C79 S9:S7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GDP growth EWS</vt:lpstr>
      <vt:lpstr>GDP growth EWU</vt:lpstr>
      <vt:lpstr>GDP EWS+EWU</vt:lpstr>
      <vt:lpstr>kompl.Daten Vergleichsgruppe</vt:lpstr>
      <vt:lpstr>Stata_Vergleich</vt:lpstr>
      <vt:lpstr>Stata_Vergleich_PCA</vt:lpstr>
      <vt:lpstr>Stata_EWU</vt:lpstr>
      <vt:lpstr>Stata_EWU_PCA</vt:lpstr>
      <vt:lpstr>Diffusion_EWU_wechs</vt:lpstr>
      <vt:lpstr>Diffusion_EWU_11</vt:lpstr>
      <vt:lpstr>Diffusion_11_EWS_EWU</vt:lpstr>
      <vt:lpstr>Kohäsion_EWU</vt:lpstr>
      <vt:lpstr>Stata_EWS</vt:lpstr>
      <vt:lpstr>Diffusion_EWS_1995_wechs</vt:lpstr>
      <vt:lpstr>PCA</vt:lpstr>
      <vt:lpstr>Diffusion_EWS_3 Länder</vt:lpstr>
      <vt:lpstr>Arbeitsproduktivität_2010</vt:lpstr>
      <vt:lpstr>Arbeitsproduktivität_1995</vt:lpstr>
      <vt:lpstr>Lohnstück_Eurostat_nurEWS_U</vt:lpstr>
      <vt:lpstr>Lohnstückkosten_Q_OECD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Walter, Benedikt</dc:creator>
  <cp:lastModifiedBy>Michael Frenkel</cp:lastModifiedBy>
  <dcterms:created xsi:type="dcterms:W3CDTF">2018-11-14T08:31:45Z</dcterms:created>
  <dcterms:modified xsi:type="dcterms:W3CDTF">2018-12-07T14:16:24Z</dcterms:modified>
</cp:coreProperties>
</file>