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E20" i="1"/>
  <c r="D20" i="1"/>
  <c r="C20" i="1"/>
  <c r="M20" i="1"/>
  <c r="L20" i="1"/>
  <c r="K20" i="1"/>
  <c r="I20" i="1"/>
  <c r="H20" i="1"/>
  <c r="G20" i="1"/>
  <c r="M14" i="1" l="1"/>
  <c r="E14" i="1" s="1"/>
  <c r="D24" i="1" s="1"/>
  <c r="C24" i="1"/>
  <c r="D14" i="1"/>
  <c r="C14" i="1"/>
  <c r="G14" i="1"/>
  <c r="H14" i="1"/>
  <c r="I14" i="1"/>
  <c r="L14" i="1"/>
  <c r="K14" i="1"/>
  <c r="D28" i="1"/>
  <c r="C26" i="1"/>
  <c r="C25" i="1"/>
  <c r="E16" i="1"/>
  <c r="E17" i="1"/>
  <c r="E18" i="1"/>
  <c r="E19" i="1"/>
  <c r="D16" i="1"/>
  <c r="D25" i="1" s="1"/>
  <c r="D17" i="1"/>
  <c r="D26" i="1" s="1"/>
  <c r="D18" i="1"/>
  <c r="D27" i="1" s="1"/>
  <c r="D19" i="1"/>
  <c r="C28" i="1" s="1"/>
  <c r="C19" i="1"/>
  <c r="C16" i="1"/>
  <c r="C17" i="1"/>
  <c r="C18" i="1"/>
  <c r="C27" i="1" l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D3" i="1"/>
  <c r="E3" i="1"/>
  <c r="C3" i="1"/>
</calcChain>
</file>

<file path=xl/sharedStrings.xml><?xml version="1.0" encoding="utf-8"?>
<sst xmlns="http://schemas.openxmlformats.org/spreadsheetml/2006/main" count="67" uniqueCount="31">
  <si>
    <t xml:space="preserve">Country </t>
  </si>
  <si>
    <t>Austria</t>
  </si>
  <si>
    <t>Belgium</t>
  </si>
  <si>
    <t>Finland</t>
  </si>
  <si>
    <t>France</t>
  </si>
  <si>
    <t>Germany</t>
  </si>
  <si>
    <t>Ireland</t>
  </si>
  <si>
    <t>Italy</t>
  </si>
  <si>
    <t>Luxembourg</t>
  </si>
  <si>
    <t>Netherlands</t>
  </si>
  <si>
    <t>Portugal</t>
  </si>
  <si>
    <t>Spain</t>
  </si>
  <si>
    <t>United Kingdom</t>
  </si>
  <si>
    <t>Data: IMF, World Bank</t>
  </si>
  <si>
    <t>Canada</t>
  </si>
  <si>
    <t>Japan</t>
  </si>
  <si>
    <t>United States</t>
  </si>
  <si>
    <t>EMS</t>
  </si>
  <si>
    <t>non-EMS</t>
  </si>
  <si>
    <t>EMS (aggregated)</t>
  </si>
  <si>
    <t>EMS (sum of GDP)</t>
  </si>
  <si>
    <t>EMS (sum of pop)</t>
  </si>
  <si>
    <t>Average annual growth (1979-1998)</t>
  </si>
  <si>
    <t>Average annual growth (1999-2018)</t>
  </si>
  <si>
    <t>GDP per captia</t>
  </si>
  <si>
    <t>Sum of non-EMS countries</t>
  </si>
  <si>
    <t>Non-EMS countries</t>
  </si>
  <si>
    <t>EMS / EMU (11 countries)</t>
  </si>
  <si>
    <t>GDP per capita</t>
  </si>
  <si>
    <t>GDP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</si>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</sst>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0" fillId="5" borderId="0" xfId="0" applyFont="1" applyFill="1"/>
    <xf numFmtId="10" fontId="0" fillId="0" borderId="0" xfId="0" applyNumberFormat="1"/>
    <xf numFmtId="0" fontId="1" fillId="3" borderId="0" xfId="0" applyFont="1" applyFill="1"/>
    <xf numFmtId="0" fontId="0" fillId="5" borderId="0" xfId="0" applyFont="1" applyFill="1" applyAlignment="1">
      <alignment horizontal="center" vertical="center" wrapText="1"/>
    </xf>
    <xf numFmtId="1" fontId="0" fillId="0" borderId="0" xfId="0" applyNumberFormat="1"/>
    <xf numFmtId="1" fontId="1" fillId="3" borderId="0" xfId="0" applyNumberFormat="1" applyFont="1" applyFill="1"/>
    <xf numFmtId="0" fontId="2" fillId="5" borderId="0" xfId="0" applyFont="1" applyFill="1" applyAlignment="1">
      <alignment vertical="center" textRotation="90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left"/>
    </xf>
    <xf numFmtId="0" fontId="2" fillId="4" borderId="0" xfId="0" applyFont="1" applyFill="1" applyAlignment="1">
      <alignment horizontal="center" vertical="center" textRotation="90"/>
    </xf>
    <xf numFmtId="0" fontId="2" fillId="5" borderId="0" xfId="0" applyFont="1" applyFill="1" applyAlignment="1">
      <alignment vertical="center" textRotation="90"/>
    </xf>
    <xf numFmtId="0" fontId="0" fillId="5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>
      <selection activeCell="A2" sqref="A2:A14"/>
    </sheetView>
  </sheetViews>
  <sheetFormatPr baseColWidth="10" defaultColWidth="9.140625" defaultRowHeight="15" x14ac:dyDescent="0.25"/>
  <cols>
    <col min="1" max="1" width="5.140625" customWidth="1"/>
    <col min="2" max="2" width="23.7109375" customWidth="1"/>
    <col min="3" max="3" width="18.5703125" customWidth="1"/>
    <col min="4" max="4" width="17.7109375" customWidth="1"/>
    <col min="5" max="5" width="16" customWidth="1"/>
    <col min="6" max="6" width="29.28515625" customWidth="1"/>
    <col min="7" max="7" width="17.85546875" customWidth="1"/>
    <col min="8" max="8" width="16.140625" customWidth="1"/>
    <col min="9" max="9" width="15.7109375" customWidth="1"/>
    <col min="10" max="10" width="20.42578125" customWidth="1"/>
    <col min="11" max="11" width="19.28515625" customWidth="1"/>
    <col min="12" max="12" width="18.5703125" customWidth="1"/>
    <col min="13" max="13" width="17.28515625" customWidth="1"/>
  </cols>
  <sheetData>
    <row r="1" spans="1:13" ht="18.75" x14ac:dyDescent="0.3">
      <c r="B1" s="11" t="s">
        <v>28</v>
      </c>
      <c r="C1" s="11"/>
      <c r="D1" s="11"/>
      <c r="E1" s="11"/>
      <c r="F1" s="11" t="s">
        <v>29</v>
      </c>
      <c r="G1" s="11"/>
      <c r="H1" s="11"/>
      <c r="I1" s="11"/>
      <c r="J1" s="11" t="s">
        <v>30</v>
      </c>
      <c r="K1" s="11"/>
      <c r="L1" s="11"/>
      <c r="M1" s="11"/>
    </row>
    <row r="2" spans="1:13" ht="15" customHeight="1" x14ac:dyDescent="0.25">
      <c r="A2" s="13" t="s">
        <v>17</v>
      </c>
      <c r="B2" s="1" t="s">
        <v>0</v>
      </c>
      <c r="C2" s="1">
        <v>1979</v>
      </c>
      <c r="D2" s="1">
        <v>1998</v>
      </c>
      <c r="E2" s="1">
        <v>2018</v>
      </c>
      <c r="F2" s="1" t="s">
        <v>0</v>
      </c>
      <c r="G2" s="1">
        <v>1979</v>
      </c>
      <c r="H2" s="1">
        <v>1998</v>
      </c>
      <c r="I2" s="1">
        <v>2018</v>
      </c>
      <c r="J2" s="1" t="s">
        <v>0</v>
      </c>
      <c r="K2" s="1">
        <v>1979</v>
      </c>
      <c r="L2" s="1">
        <v>1998</v>
      </c>
      <c r="M2" s="1">
        <v>2018</v>
      </c>
    </row>
    <row r="3" spans="1:13" x14ac:dyDescent="0.25">
      <c r="A3" s="13"/>
      <c r="B3" s="2" t="s">
        <v>1</v>
      </c>
      <c r="C3" s="7">
        <f>G3/K3</f>
        <v>27126.178179345745</v>
      </c>
      <c r="D3" s="7">
        <f t="shared" ref="D3:E3" si="0">H3/L3</f>
        <v>39405.416031315523</v>
      </c>
      <c r="E3" s="7">
        <f t="shared" si="0"/>
        <v>44844.865947088074</v>
      </c>
      <c r="F3" s="2" t="s">
        <v>1</v>
      </c>
      <c r="G3">
        <v>204787047701.60724</v>
      </c>
      <c r="H3">
        <v>314328689139.0213</v>
      </c>
      <c r="I3">
        <v>398446633939.87756</v>
      </c>
      <c r="J3" s="2" t="s">
        <v>1</v>
      </c>
      <c r="K3">
        <v>7549425</v>
      </c>
      <c r="L3">
        <v>7976789</v>
      </c>
      <c r="M3">
        <v>8885000</v>
      </c>
    </row>
    <row r="4" spans="1:13" x14ac:dyDescent="0.25">
      <c r="A4" s="13"/>
      <c r="B4" s="2" t="s">
        <v>2</v>
      </c>
      <c r="C4" s="7">
        <f t="shared" ref="C4:C17" si="1">G4/K4</f>
        <v>26290.494179337238</v>
      </c>
      <c r="D4" s="7">
        <f t="shared" ref="D4:D19" si="2">H4/L4</f>
        <v>37605.228055292275</v>
      </c>
      <c r="E4" s="7">
        <f t="shared" ref="E4:E19" si="3">I4/M4</f>
        <v>44663.4718563762</v>
      </c>
      <c r="F4" s="2" t="s">
        <v>2</v>
      </c>
      <c r="G4">
        <v>258918829646.88962</v>
      </c>
      <c r="H4">
        <v>383686442689.9715</v>
      </c>
      <c r="I4">
        <v>509654877353.10883</v>
      </c>
      <c r="J4" s="2" t="s">
        <v>2</v>
      </c>
      <c r="K4">
        <v>9848382</v>
      </c>
      <c r="L4">
        <v>10203008</v>
      </c>
      <c r="M4">
        <v>11411000</v>
      </c>
    </row>
    <row r="5" spans="1:13" x14ac:dyDescent="0.25">
      <c r="A5" s="13"/>
      <c r="B5" s="2" t="s">
        <v>3</v>
      </c>
      <c r="C5" s="7">
        <f t="shared" si="1"/>
        <v>24424.299633710103</v>
      </c>
      <c r="D5" s="7">
        <f t="shared" si="2"/>
        <v>36824.847965246961</v>
      </c>
      <c r="E5" s="7">
        <f t="shared" si="3"/>
        <v>43369.402065961345</v>
      </c>
      <c r="F5" s="2" t="s">
        <v>3</v>
      </c>
      <c r="G5">
        <v>116374216221.74219</v>
      </c>
      <c r="H5">
        <v>189776780339.20428</v>
      </c>
      <c r="I5">
        <v>239572577012.37048</v>
      </c>
      <c r="J5" s="2" t="s">
        <v>3</v>
      </c>
      <c r="K5">
        <v>4764690</v>
      </c>
      <c r="L5">
        <v>5153498</v>
      </c>
      <c r="M5">
        <v>5524000</v>
      </c>
    </row>
    <row r="6" spans="1:13" x14ac:dyDescent="0.25">
      <c r="A6" s="13"/>
      <c r="B6" s="2" t="s">
        <v>4</v>
      </c>
      <c r="C6" s="7">
        <f t="shared" si="1"/>
        <v>26599.376642733929</v>
      </c>
      <c r="D6" s="7">
        <f t="shared" si="2"/>
        <v>36237.963004473218</v>
      </c>
      <c r="E6" s="7">
        <f t="shared" si="3"/>
        <v>41607.88236573599</v>
      </c>
      <c r="F6" s="2" t="s">
        <v>4</v>
      </c>
      <c r="G6">
        <v>1466439434343.6472</v>
      </c>
      <c r="H6">
        <v>2181028477920.5703</v>
      </c>
      <c r="I6">
        <v>2708589926244.6816</v>
      </c>
      <c r="J6" s="2" t="s">
        <v>4</v>
      </c>
      <c r="K6">
        <v>55130594</v>
      </c>
      <c r="L6">
        <v>60186288</v>
      </c>
      <c r="M6">
        <v>65098000</v>
      </c>
    </row>
    <row r="7" spans="1:13" x14ac:dyDescent="0.25">
      <c r="A7" s="13"/>
      <c r="B7" s="2" t="s">
        <v>5</v>
      </c>
      <c r="C7" s="7">
        <f t="shared" si="1"/>
        <v>25755.657806876596</v>
      </c>
      <c r="D7" s="7">
        <f t="shared" si="2"/>
        <v>36258.674431708125</v>
      </c>
      <c r="E7" s="7">
        <f t="shared" si="3"/>
        <v>42770.44100341708</v>
      </c>
      <c r="F7" s="2" t="s">
        <v>5</v>
      </c>
      <c r="G7">
        <v>2012195536300.2734</v>
      </c>
      <c r="H7">
        <v>2974922531539.8706</v>
      </c>
      <c r="I7">
        <v>3540793728908.8862</v>
      </c>
      <c r="J7" s="2" t="s">
        <v>5</v>
      </c>
      <c r="K7">
        <v>78126350</v>
      </c>
      <c r="L7">
        <v>82047195</v>
      </c>
      <c r="M7">
        <v>82786000</v>
      </c>
    </row>
    <row r="8" spans="1:13" x14ac:dyDescent="0.25">
      <c r="A8" s="13"/>
      <c r="B8" s="2" t="s">
        <v>6</v>
      </c>
      <c r="C8" s="7">
        <f t="shared" si="1"/>
        <v>16788.762154426018</v>
      </c>
      <c r="D8" s="7">
        <f t="shared" si="2"/>
        <v>36318.107986973642</v>
      </c>
      <c r="E8" s="7">
        <f t="shared" si="3"/>
        <v>74446.275353589939</v>
      </c>
      <c r="F8" s="2" t="s">
        <v>6</v>
      </c>
      <c r="G8">
        <v>56641086318.494781</v>
      </c>
      <c r="H8">
        <v>134838094250.8051</v>
      </c>
      <c r="I8">
        <v>362776699798.04376</v>
      </c>
      <c r="J8" s="2" t="s">
        <v>6</v>
      </c>
      <c r="K8">
        <v>3373750</v>
      </c>
      <c r="L8">
        <v>3712696</v>
      </c>
      <c r="M8">
        <v>4873000</v>
      </c>
    </row>
    <row r="9" spans="1:13" x14ac:dyDescent="0.25">
      <c r="A9" s="13"/>
      <c r="B9" s="2" t="s">
        <v>7</v>
      </c>
      <c r="C9" s="7">
        <f t="shared" si="1"/>
        <v>23688.05914654419</v>
      </c>
      <c r="D9" s="7">
        <f t="shared" si="2"/>
        <v>34371.982018140778</v>
      </c>
      <c r="E9" s="7">
        <f t="shared" si="3"/>
        <v>31493.533282740758</v>
      </c>
      <c r="F9" s="2" t="s">
        <v>7</v>
      </c>
      <c r="G9">
        <v>1334058169312.23</v>
      </c>
      <c r="H9">
        <v>1955997581478.9407</v>
      </c>
      <c r="I9">
        <v>1913421108126.1975</v>
      </c>
      <c r="J9" s="2" t="s">
        <v>7</v>
      </c>
      <c r="K9">
        <v>56317749</v>
      </c>
      <c r="L9">
        <v>56906744</v>
      </c>
      <c r="M9">
        <v>60756000</v>
      </c>
    </row>
    <row r="10" spans="1:13" x14ac:dyDescent="0.25">
      <c r="A10" s="13"/>
      <c r="B10" s="2" t="s">
        <v>8</v>
      </c>
      <c r="C10" s="7">
        <f t="shared" si="1"/>
        <v>42432.561787867657</v>
      </c>
      <c r="D10" s="7">
        <f t="shared" si="2"/>
        <v>81771.440977951439</v>
      </c>
      <c r="E10" s="7">
        <f t="shared" si="3"/>
        <v>99567.824582369809</v>
      </c>
      <c r="F10" s="2" t="s">
        <v>8</v>
      </c>
      <c r="G10">
        <v>15396909640.098507</v>
      </c>
      <c r="H10">
        <v>34728330983.335976</v>
      </c>
      <c r="I10">
        <v>60238533872.333733</v>
      </c>
      <c r="J10" s="2" t="s">
        <v>8</v>
      </c>
      <c r="K10">
        <v>362856</v>
      </c>
      <c r="L10">
        <v>424700</v>
      </c>
      <c r="M10">
        <v>605000</v>
      </c>
    </row>
    <row r="11" spans="1:13" x14ac:dyDescent="0.25">
      <c r="A11" s="13"/>
      <c r="B11" s="2" t="s">
        <v>9</v>
      </c>
      <c r="C11" s="7">
        <f t="shared" si="1"/>
        <v>29913.384660734297</v>
      </c>
      <c r="D11" s="7">
        <f t="shared" si="2"/>
        <v>42714.513014143551</v>
      </c>
      <c r="E11" s="7">
        <f t="shared" si="3"/>
        <v>51452.437855181131</v>
      </c>
      <c r="F11" s="2" t="s">
        <v>9</v>
      </c>
      <c r="G11">
        <v>419932170481.24646</v>
      </c>
      <c r="H11">
        <v>670925783246.37268</v>
      </c>
      <c r="I11">
        <v>884467406730.5636</v>
      </c>
      <c r="J11" s="2" t="s">
        <v>9</v>
      </c>
      <c r="K11">
        <v>14038270</v>
      </c>
      <c r="L11">
        <v>15707209</v>
      </c>
      <c r="M11">
        <v>17190000</v>
      </c>
    </row>
    <row r="12" spans="1:13" x14ac:dyDescent="0.25">
      <c r="A12" s="13"/>
      <c r="B12" s="2" t="s">
        <v>10</v>
      </c>
      <c r="C12" s="7">
        <f t="shared" si="1"/>
        <v>11972.131532026266</v>
      </c>
      <c r="D12" s="7">
        <f t="shared" si="2"/>
        <v>20207.283677686926</v>
      </c>
      <c r="E12" s="7">
        <f t="shared" si="3"/>
        <v>21172.989264128315</v>
      </c>
      <c r="F12" s="2" t="s">
        <v>10</v>
      </c>
      <c r="G12">
        <v>115665935345.76173</v>
      </c>
      <c r="H12">
        <v>205309962792.89999</v>
      </c>
      <c r="I12">
        <v>217404253764.06955</v>
      </c>
      <c r="J12" s="2" t="s">
        <v>10</v>
      </c>
      <c r="K12">
        <v>9661265</v>
      </c>
      <c r="L12">
        <v>10160196</v>
      </c>
      <c r="M12">
        <v>10268000</v>
      </c>
    </row>
    <row r="13" spans="1:13" x14ac:dyDescent="0.25">
      <c r="A13" s="13"/>
      <c r="B13" s="2" t="s">
        <v>11</v>
      </c>
      <c r="C13" s="7">
        <f t="shared" si="1"/>
        <v>17201.257625576582</v>
      </c>
      <c r="D13" s="7">
        <f t="shared" si="2"/>
        <v>25977.000983015882</v>
      </c>
      <c r="E13" s="7">
        <f t="shared" si="3"/>
        <v>29996.135538682516</v>
      </c>
      <c r="F13" s="2" t="s">
        <v>11</v>
      </c>
      <c r="G13">
        <v>639737648767.83508</v>
      </c>
      <c r="H13">
        <v>1044886132833.3481</v>
      </c>
      <c r="I13">
        <v>1387861199103.7627</v>
      </c>
      <c r="J13" s="2" t="s">
        <v>11</v>
      </c>
      <c r="K13">
        <v>37191330</v>
      </c>
      <c r="L13">
        <v>40223509</v>
      </c>
      <c r="M13">
        <v>46268000</v>
      </c>
    </row>
    <row r="14" spans="1:13" x14ac:dyDescent="0.25">
      <c r="A14" s="13"/>
      <c r="B14" s="5" t="s">
        <v>19</v>
      </c>
      <c r="C14" s="8">
        <f>G14/K14</f>
        <v>24026.758558974463</v>
      </c>
      <c r="D14" s="8">
        <f>H14/L14</f>
        <v>34473.405028822439</v>
      </c>
      <c r="E14" s="8">
        <f t="shared" si="3"/>
        <v>38969.173844795383</v>
      </c>
      <c r="F14" s="5" t="s">
        <v>20</v>
      </c>
      <c r="G14" s="5">
        <f>SUM(G3:G13)</f>
        <v>6640146984079.8262</v>
      </c>
      <c r="H14" s="5">
        <f t="shared" ref="H14:I14" si="4">SUM(H3:H13)</f>
        <v>10090428807214.34</v>
      </c>
      <c r="I14" s="5">
        <f t="shared" si="4"/>
        <v>12223226944853.898</v>
      </c>
      <c r="J14" s="5" t="s">
        <v>21</v>
      </c>
      <c r="K14" s="5">
        <f>SUM(K3:K13)</f>
        <v>276364661</v>
      </c>
      <c r="L14" s="5">
        <f>SUM(L3:L13)</f>
        <v>292701832</v>
      </c>
      <c r="M14" s="5">
        <f>SUM(M3:M13)</f>
        <v>313664000</v>
      </c>
    </row>
    <row r="15" spans="1:13" x14ac:dyDescent="0.25">
      <c r="C15" s="7"/>
      <c r="D15" s="7"/>
      <c r="E15" s="7"/>
    </row>
    <row r="16" spans="1:13" x14ac:dyDescent="0.25">
      <c r="A16" s="14" t="s">
        <v>18</v>
      </c>
      <c r="B16" s="3" t="s">
        <v>14</v>
      </c>
      <c r="C16" s="7">
        <f t="shared" si="1"/>
        <v>31502.044295610802</v>
      </c>
      <c r="D16" s="7">
        <f t="shared" si="2"/>
        <v>40131.701833962834</v>
      </c>
      <c r="E16" s="7">
        <f t="shared" si="3"/>
        <v>39564.120600059177</v>
      </c>
      <c r="F16" s="3" t="s">
        <v>14</v>
      </c>
      <c r="G16">
        <v>764775129364.54346</v>
      </c>
      <c r="H16">
        <v>1213899703903.5244</v>
      </c>
      <c r="I16">
        <v>1467749746020.9954</v>
      </c>
      <c r="J16" s="3" t="s">
        <v>14</v>
      </c>
      <c r="K16">
        <v>24277000</v>
      </c>
      <c r="L16">
        <v>30247900</v>
      </c>
      <c r="M16">
        <v>37098000</v>
      </c>
    </row>
    <row r="17" spans="1:13" x14ac:dyDescent="0.25">
      <c r="A17" s="14"/>
      <c r="B17" s="3" t="s">
        <v>15</v>
      </c>
      <c r="C17" s="7">
        <f t="shared" si="1"/>
        <v>25343.983679583434</v>
      </c>
      <c r="D17" s="7">
        <f t="shared" si="2"/>
        <v>41277.066758808942</v>
      </c>
      <c r="E17" s="7">
        <f t="shared" si="3"/>
        <v>38714.851324246541</v>
      </c>
      <c r="F17" s="3" t="s">
        <v>15</v>
      </c>
      <c r="G17">
        <v>2936607388953.3325</v>
      </c>
      <c r="H17">
        <v>5217421238313.4502</v>
      </c>
      <c r="I17">
        <v>4894757367775.8145</v>
      </c>
      <c r="J17" s="3" t="s">
        <v>15</v>
      </c>
      <c r="K17">
        <v>115870000</v>
      </c>
      <c r="L17">
        <v>126400000</v>
      </c>
      <c r="M17">
        <v>126431000</v>
      </c>
    </row>
    <row r="18" spans="1:13" x14ac:dyDescent="0.25">
      <c r="A18" s="14"/>
      <c r="B18" s="3" t="s">
        <v>12</v>
      </c>
      <c r="C18" s="7">
        <f t="shared" ref="C18:C19" si="5">G18/K18</f>
        <v>22344.368377466672</v>
      </c>
      <c r="D18" s="7">
        <f t="shared" si="2"/>
        <v>33480.166013404458</v>
      </c>
      <c r="E18" s="7">
        <f t="shared" si="3"/>
        <v>40858.823443575464</v>
      </c>
      <c r="F18" s="3" t="s">
        <v>12</v>
      </c>
      <c r="G18">
        <v>1256802593253.3174</v>
      </c>
      <c r="H18">
        <v>1958159190329.3943</v>
      </c>
      <c r="I18">
        <v>2715722559000.6865</v>
      </c>
      <c r="J18" s="3" t="s">
        <v>12</v>
      </c>
      <c r="K18">
        <v>56246951</v>
      </c>
      <c r="L18">
        <v>58487141</v>
      </c>
      <c r="M18">
        <v>66465999.999999993</v>
      </c>
    </row>
    <row r="19" spans="1:13" x14ac:dyDescent="0.25">
      <c r="A19" s="14"/>
      <c r="B19" s="3" t="s">
        <v>16</v>
      </c>
      <c r="C19" s="7">
        <f t="shared" si="5"/>
        <v>29082.593777965394</v>
      </c>
      <c r="D19" s="7">
        <f t="shared" si="2"/>
        <v>42292.891201142644</v>
      </c>
      <c r="E19" s="7">
        <f t="shared" si="3"/>
        <v>56599.994830646021</v>
      </c>
      <c r="F19" s="3" t="s">
        <v>16</v>
      </c>
      <c r="G19">
        <v>6545183142700.002</v>
      </c>
      <c r="H19">
        <v>11666663209400.002</v>
      </c>
      <c r="I19">
        <v>18571363903852.25</v>
      </c>
      <c r="J19" s="3" t="s">
        <v>16</v>
      </c>
      <c r="K19">
        <v>225055000</v>
      </c>
      <c r="L19">
        <v>275854000</v>
      </c>
      <c r="M19">
        <v>328116000</v>
      </c>
    </row>
    <row r="20" spans="1:13" x14ac:dyDescent="0.25">
      <c r="A20" s="9"/>
      <c r="B20" s="3" t="s">
        <v>25</v>
      </c>
      <c r="C20" s="7">
        <f t="shared" ref="C20" si="6">G20/K20</f>
        <v>27294.808130323701</v>
      </c>
      <c r="D20" s="7">
        <f t="shared" ref="D20" si="7">H20/L20</f>
        <v>40848.454175469815</v>
      </c>
      <c r="E20" s="7">
        <f t="shared" ref="E20" si="8">I20/M20</f>
        <v>49541.387961623666</v>
      </c>
      <c r="F20" s="3"/>
      <c r="G20" s="7">
        <f t="shared" ref="G20:I20" si="9">SUM(G16:G19)</f>
        <v>11503368254271.195</v>
      </c>
      <c r="H20" s="7">
        <f t="shared" si="9"/>
        <v>20056143341946.371</v>
      </c>
      <c r="I20" s="7">
        <f t="shared" si="9"/>
        <v>27649593576649.746</v>
      </c>
      <c r="J20" s="3"/>
      <c r="K20" s="7">
        <f t="shared" ref="K20:M20" si="10">SUM(K16:K19)</f>
        <v>421448951</v>
      </c>
      <c r="L20" s="7">
        <f t="shared" si="10"/>
        <v>490989041</v>
      </c>
      <c r="M20" s="7">
        <f t="shared" si="10"/>
        <v>558111000</v>
      </c>
    </row>
    <row r="21" spans="1:13" x14ac:dyDescent="0.25">
      <c r="B21" t="s">
        <v>13</v>
      </c>
    </row>
    <row r="23" spans="1:13" ht="30.75" customHeight="1" x14ac:dyDescent="0.25">
      <c r="A23" s="15" t="s">
        <v>24</v>
      </c>
      <c r="B23" s="15"/>
      <c r="C23" s="6" t="s">
        <v>22</v>
      </c>
      <c r="D23" s="6" t="s">
        <v>23</v>
      </c>
    </row>
    <row r="24" spans="1:13" x14ac:dyDescent="0.25">
      <c r="A24" s="12" t="s">
        <v>27</v>
      </c>
      <c r="B24" s="12"/>
      <c r="C24" s="4">
        <f>EXP((LN(D14)-LN(C14))/18)-1</f>
        <v>2.0259153573642052E-2</v>
      </c>
      <c r="D24" s="4">
        <f>EXP((LN(E14)-LN(D14))/19)-1</f>
        <v>6.4725814837385265E-3</v>
      </c>
    </row>
    <row r="25" spans="1:13" x14ac:dyDescent="0.25">
      <c r="A25" s="12" t="s">
        <v>14</v>
      </c>
      <c r="B25" s="12"/>
      <c r="C25" s="4">
        <f>EXP((LN(D16)-LN(C16))/18)-1</f>
        <v>1.3541654862806451E-2</v>
      </c>
      <c r="D25" s="4">
        <f>EXP((LN(E16)-LN(D16))/19)-1</f>
        <v>-7.4939954939778897E-4</v>
      </c>
    </row>
    <row r="26" spans="1:13" x14ac:dyDescent="0.25">
      <c r="A26" s="12" t="s">
        <v>15</v>
      </c>
      <c r="B26" s="12"/>
      <c r="C26" s="4">
        <f>EXP((LN(D17)-LN(C17))/18)-1</f>
        <v>2.7468586196677691E-2</v>
      </c>
      <c r="D26" s="4">
        <f>EXP((LN(E17)-LN(D17))/19)-1</f>
        <v>-3.3671489166411384E-3</v>
      </c>
    </row>
    <row r="27" spans="1:13" x14ac:dyDescent="0.25">
      <c r="A27" s="12" t="s">
        <v>12</v>
      </c>
      <c r="B27" s="12"/>
      <c r="C27" s="4">
        <f t="shared" ref="C27:C28" si="11">EXP((LN(D18)-LN(C18))/18)-1</f>
        <v>2.2719743420334781E-2</v>
      </c>
      <c r="D27" s="4">
        <f>EXP((LN(E18)-LN(D18))/19)-1</f>
        <v>1.0537745038691648E-2</v>
      </c>
    </row>
    <row r="28" spans="1:13" x14ac:dyDescent="0.25">
      <c r="A28" s="12" t="s">
        <v>16</v>
      </c>
      <c r="B28" s="12"/>
      <c r="C28" s="4">
        <f t="shared" si="11"/>
        <v>2.1022318548380658E-2</v>
      </c>
      <c r="D28" s="4">
        <f>EXP((LN(E19)-LN(D19))/19)-1</f>
        <v>1.5454514097694716E-2</v>
      </c>
    </row>
    <row r="29" spans="1:13" x14ac:dyDescent="0.25">
      <c r="A29" s="10" t="s">
        <v>26</v>
      </c>
      <c r="C29" s="4">
        <f t="shared" ref="C29" si="12">EXP((LN(D20)-LN(C20))/18)-1</f>
        <v>2.2651199877270267E-2</v>
      </c>
      <c r="D29" s="4">
        <f>EXP((LN(E20)-LN(D20))/19)-1</f>
        <v>1.0206442521319747E-2</v>
      </c>
    </row>
  </sheetData>
  <mergeCells count="11">
    <mergeCell ref="J1:M1"/>
    <mergeCell ref="A26:B26"/>
    <mergeCell ref="A27:B27"/>
    <mergeCell ref="A28:B28"/>
    <mergeCell ref="A2:A14"/>
    <mergeCell ref="B1:E1"/>
    <mergeCell ref="F1:I1"/>
    <mergeCell ref="A16:A19"/>
    <mergeCell ref="A23:B23"/>
    <mergeCell ref="A24:B24"/>
    <mergeCell ref="A25:B2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2020-02-11T21:13:55Z</dcterms:modified>
</cp:coreProperties>
</file>